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Hare\Imophoron Dropbox\Jonathan Hare\PC\Desktop\PV paper figures\"/>
    </mc:Choice>
  </mc:AlternateContent>
  <xr:revisionPtr revIDLastSave="0" documentId="13_ncr:1_{EFDB87A1-5F2E-4FF6-A121-8022ABB26455}" xr6:coauthVersionLast="47" xr6:coauthVersionMax="47" xr10:uidLastSave="{00000000-0000-0000-0000-000000000000}"/>
  <bookViews>
    <workbookView xWindow="1830" yWindow="1350" windowWidth="26970" windowHeight="14130" activeTab="19" xr2:uid="{CAA344BC-22E9-4D49-BA8C-3AADACD0A7AC}"/>
  </bookViews>
  <sheets>
    <sheet name="CN54 Positive Samples" sheetId="1" r:id="rId1"/>
    <sheet name="AIDSVAX Posititve Samples" sheetId="2" r:id="rId2"/>
    <sheet name="Fig1A" sheetId="4" r:id="rId3"/>
    <sheet name="Fig1B" sheetId="5" r:id="rId4"/>
    <sheet name="Fig1C" sheetId="6" r:id="rId5"/>
    <sheet name="Fig1D" sheetId="7" r:id="rId6"/>
    <sheet name="Fig2A" sheetId="8" r:id="rId7"/>
    <sheet name="Fig2B" sheetId="9" r:id="rId8"/>
    <sheet name="Fig2C" sheetId="10" r:id="rId9"/>
    <sheet name="Fig2D" sheetId="11" r:id="rId10"/>
    <sheet name="Fig3A" sheetId="12" r:id="rId11"/>
    <sheet name="Fig3B" sheetId="13" r:id="rId12"/>
    <sheet name="Fig4" sheetId="14" r:id="rId13"/>
    <sheet name="Fig5" sheetId="15" r:id="rId14"/>
    <sheet name="AIDSVAX Inter Operator " sheetId="17" r:id="rId15"/>
    <sheet name="CN54 Inter Operator" sheetId="18" r:id="rId16"/>
    <sheet name="CN54 Inter Assay " sheetId="19" r:id="rId17"/>
    <sheet name="AIDSVAX Inter Assay " sheetId="20" r:id="rId18"/>
    <sheet name="AIDSVAX Intra Assay " sheetId="21" r:id="rId19"/>
    <sheet name="CN54 Intra Assay" sheetId="22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" i="22" l="1"/>
  <c r="R2" i="22"/>
  <c r="S2" i="22"/>
  <c r="T2" i="22"/>
  <c r="U2" i="22"/>
  <c r="V2" i="22"/>
  <c r="Q3" i="22"/>
  <c r="R3" i="22"/>
  <c r="S3" i="22"/>
  <c r="T3" i="22"/>
  <c r="U3" i="22"/>
  <c r="V3" i="22" s="1"/>
  <c r="Q4" i="22"/>
  <c r="R4" i="22"/>
  <c r="S4" i="22"/>
  <c r="T4" i="22"/>
  <c r="U4" i="22"/>
  <c r="V4" i="22" s="1"/>
  <c r="Q5" i="22"/>
  <c r="R5" i="22"/>
  <c r="S5" i="22"/>
  <c r="T5" i="22"/>
  <c r="U5" i="22"/>
  <c r="V5" i="22"/>
  <c r="Q6" i="22"/>
  <c r="R6" i="22"/>
  <c r="S6" i="22"/>
  <c r="T6" i="22"/>
  <c r="U6" i="22"/>
  <c r="V6" i="22"/>
  <c r="Q7" i="22"/>
  <c r="R7" i="22"/>
  <c r="S7" i="22"/>
  <c r="T7" i="22"/>
  <c r="U7" i="22"/>
  <c r="V7" i="22" s="1"/>
  <c r="Q8" i="22"/>
  <c r="R8" i="22"/>
  <c r="S8" i="22"/>
  <c r="T8" i="22"/>
  <c r="U8" i="22"/>
  <c r="V8" i="22" s="1"/>
  <c r="Q9" i="22"/>
  <c r="R9" i="22"/>
  <c r="S9" i="22"/>
  <c r="T9" i="22"/>
  <c r="U9" i="22"/>
  <c r="V9" i="22"/>
  <c r="Q10" i="22"/>
  <c r="R10" i="22"/>
  <c r="S10" i="22"/>
  <c r="T10" i="22"/>
  <c r="U10" i="22"/>
  <c r="V10" i="22"/>
  <c r="Q11" i="22"/>
  <c r="R11" i="22"/>
  <c r="S11" i="22"/>
  <c r="T11" i="22"/>
  <c r="U11" i="22"/>
  <c r="V11" i="22" s="1"/>
  <c r="Q12" i="22"/>
  <c r="R12" i="22"/>
  <c r="S12" i="22"/>
  <c r="T12" i="22"/>
  <c r="U12" i="22"/>
  <c r="V12" i="22" s="1"/>
  <c r="Q2" i="21"/>
  <c r="R2" i="21"/>
  <c r="S2" i="21"/>
  <c r="T2" i="21"/>
  <c r="U2" i="21"/>
  <c r="V2" i="21" s="1"/>
  <c r="Q3" i="21"/>
  <c r="R3" i="21"/>
  <c r="S3" i="21"/>
  <c r="T3" i="21"/>
  <c r="U3" i="21"/>
  <c r="V3" i="21"/>
  <c r="Q4" i="21"/>
  <c r="R4" i="21"/>
  <c r="S4" i="21"/>
  <c r="T4" i="21"/>
  <c r="U4" i="21"/>
  <c r="V4" i="21" s="1"/>
  <c r="Q5" i="21"/>
  <c r="R5" i="21"/>
  <c r="S5" i="21"/>
  <c r="T5" i="21"/>
  <c r="U5" i="21"/>
  <c r="V5" i="21"/>
  <c r="Q6" i="21"/>
  <c r="R6" i="21"/>
  <c r="S6" i="21"/>
  <c r="T6" i="21"/>
  <c r="V6" i="21" s="1"/>
  <c r="U6" i="21"/>
  <c r="Q7" i="21"/>
  <c r="R7" i="21"/>
  <c r="S7" i="21"/>
  <c r="T7" i="21"/>
  <c r="U7" i="21"/>
  <c r="V7" i="21"/>
  <c r="Q8" i="21"/>
  <c r="R8" i="21"/>
  <c r="S8" i="21"/>
  <c r="T8" i="21"/>
  <c r="U8" i="21"/>
  <c r="V8" i="21" s="1"/>
  <c r="Q9" i="21"/>
  <c r="R9" i="21"/>
  <c r="S9" i="21"/>
  <c r="T9" i="21"/>
  <c r="U9" i="21"/>
  <c r="V9" i="21"/>
  <c r="Q10" i="21"/>
  <c r="R10" i="21"/>
  <c r="S10" i="21"/>
  <c r="T10" i="21"/>
  <c r="U10" i="21"/>
  <c r="V10" i="21" s="1"/>
  <c r="Q11" i="21"/>
  <c r="R11" i="21"/>
  <c r="S11" i="21"/>
  <c r="T11" i="21"/>
  <c r="U11" i="21"/>
  <c r="V11" i="21"/>
  <c r="Q12" i="21"/>
  <c r="R12" i="21"/>
  <c r="S12" i="21"/>
  <c r="T12" i="21"/>
  <c r="U12" i="21"/>
  <c r="V12" i="21" s="1"/>
  <c r="Q2" i="20"/>
  <c r="R2" i="20"/>
  <c r="S2" i="20"/>
  <c r="T2" i="20"/>
  <c r="U2" i="20"/>
  <c r="V2" i="20"/>
  <c r="Q3" i="20"/>
  <c r="R3" i="20"/>
  <c r="S3" i="20"/>
  <c r="T3" i="20"/>
  <c r="U3" i="20"/>
  <c r="V3" i="20" s="1"/>
  <c r="Q4" i="20"/>
  <c r="R4" i="20"/>
  <c r="S4" i="20"/>
  <c r="T4" i="20"/>
  <c r="U4" i="20"/>
  <c r="V4" i="20" s="1"/>
  <c r="Q5" i="20"/>
  <c r="R5" i="20"/>
  <c r="S5" i="20"/>
  <c r="T5" i="20"/>
  <c r="V5" i="20" s="1"/>
  <c r="U5" i="20"/>
  <c r="Q6" i="20"/>
  <c r="R6" i="20"/>
  <c r="S6" i="20"/>
  <c r="T6" i="20"/>
  <c r="U6" i="20"/>
  <c r="V6" i="20"/>
  <c r="Q7" i="20"/>
  <c r="R7" i="20"/>
  <c r="S7" i="20"/>
  <c r="T7" i="20"/>
  <c r="U7" i="20"/>
  <c r="V7" i="20"/>
  <c r="Q8" i="20"/>
  <c r="R8" i="20"/>
  <c r="S8" i="20"/>
  <c r="T8" i="20"/>
  <c r="U8" i="20"/>
  <c r="V8" i="20" s="1"/>
  <c r="Q9" i="20"/>
  <c r="R9" i="20"/>
  <c r="S9" i="20"/>
  <c r="T9" i="20"/>
  <c r="U9" i="20"/>
  <c r="V9" i="20"/>
  <c r="Q10" i="20"/>
  <c r="R10" i="20"/>
  <c r="S10" i="20"/>
  <c r="T10" i="20"/>
  <c r="U10" i="20"/>
  <c r="V10" i="20"/>
  <c r="Q11" i="20"/>
  <c r="R11" i="20"/>
  <c r="S11" i="20"/>
  <c r="T11" i="20"/>
  <c r="U11" i="20"/>
  <c r="V11" i="20"/>
  <c r="Q12" i="20"/>
  <c r="R12" i="20"/>
  <c r="S12" i="20"/>
  <c r="T12" i="20"/>
  <c r="U12" i="20"/>
  <c r="V12" i="20" s="1"/>
  <c r="Q2" i="19"/>
  <c r="R2" i="19"/>
  <c r="S2" i="19"/>
  <c r="T2" i="19"/>
  <c r="U2" i="19"/>
  <c r="V2" i="19" s="1"/>
  <c r="Q3" i="19"/>
  <c r="R3" i="19"/>
  <c r="S3" i="19"/>
  <c r="T3" i="19"/>
  <c r="U3" i="19"/>
  <c r="V3" i="19" s="1"/>
  <c r="Q4" i="19"/>
  <c r="R4" i="19"/>
  <c r="S4" i="19"/>
  <c r="T4" i="19"/>
  <c r="V4" i="19" s="1"/>
  <c r="U4" i="19"/>
  <c r="Q5" i="19"/>
  <c r="R5" i="19"/>
  <c r="S5" i="19"/>
  <c r="T5" i="19"/>
  <c r="U5" i="19"/>
  <c r="V5" i="19"/>
  <c r="Q6" i="19"/>
  <c r="R6" i="19"/>
  <c r="S6" i="19"/>
  <c r="T6" i="19"/>
  <c r="U6" i="19"/>
  <c r="V6" i="19"/>
  <c r="Q7" i="19"/>
  <c r="R7" i="19"/>
  <c r="S7" i="19"/>
  <c r="T7" i="19"/>
  <c r="V7" i="19" s="1"/>
  <c r="U7" i="19"/>
  <c r="Q8" i="19"/>
  <c r="R8" i="19"/>
  <c r="S8" i="19"/>
  <c r="T8" i="19"/>
  <c r="V8" i="19" s="1"/>
  <c r="U8" i="19"/>
  <c r="Q9" i="19"/>
  <c r="R9" i="19"/>
  <c r="S9" i="19"/>
  <c r="T9" i="19"/>
  <c r="U9" i="19"/>
  <c r="V9" i="19"/>
  <c r="Q10" i="19"/>
  <c r="R10" i="19"/>
  <c r="S10" i="19"/>
  <c r="T10" i="19"/>
  <c r="U10" i="19"/>
  <c r="V10" i="19"/>
  <c r="Q11" i="19"/>
  <c r="R11" i="19"/>
  <c r="S11" i="19"/>
  <c r="T11" i="19"/>
  <c r="U11" i="19"/>
  <c r="V11" i="19" s="1"/>
  <c r="Q12" i="19"/>
  <c r="R12" i="19"/>
  <c r="S12" i="19"/>
  <c r="T12" i="19"/>
  <c r="U12" i="19"/>
  <c r="V12" i="19"/>
  <c r="Q2" i="18"/>
  <c r="R2" i="18"/>
  <c r="S2" i="18"/>
  <c r="T2" i="18"/>
  <c r="U2" i="18"/>
  <c r="V2" i="18" s="1"/>
  <c r="Q3" i="18"/>
  <c r="R3" i="18"/>
  <c r="S3" i="18"/>
  <c r="T3" i="18"/>
  <c r="U3" i="18"/>
  <c r="V3" i="18" s="1"/>
  <c r="Q4" i="18"/>
  <c r="R4" i="18"/>
  <c r="S4" i="18"/>
  <c r="T4" i="18"/>
  <c r="U4" i="18"/>
  <c r="V4" i="18"/>
  <c r="Q5" i="18"/>
  <c r="R5" i="18"/>
  <c r="S5" i="18"/>
  <c r="T5" i="18"/>
  <c r="U5" i="18"/>
  <c r="V5" i="18"/>
  <c r="Q6" i="18"/>
  <c r="R6" i="18"/>
  <c r="S6" i="18"/>
  <c r="T6" i="18"/>
  <c r="U6" i="18"/>
  <c r="V6" i="18"/>
  <c r="Q7" i="18"/>
  <c r="R7" i="18"/>
  <c r="S7" i="18"/>
  <c r="T7" i="18"/>
  <c r="U7" i="18"/>
  <c r="V7" i="18" s="1"/>
  <c r="Q8" i="18"/>
  <c r="R8" i="18"/>
  <c r="S8" i="18"/>
  <c r="T8" i="18"/>
  <c r="U8" i="18"/>
  <c r="V8" i="18"/>
  <c r="Q9" i="18"/>
  <c r="R9" i="18"/>
  <c r="S9" i="18"/>
  <c r="T9" i="18"/>
  <c r="U9" i="18"/>
  <c r="V9" i="18"/>
  <c r="Q10" i="18"/>
  <c r="R10" i="18"/>
  <c r="S10" i="18"/>
  <c r="T10" i="18"/>
  <c r="U10" i="18"/>
  <c r="V10" i="18"/>
  <c r="Q11" i="18"/>
  <c r="R11" i="18"/>
  <c r="S11" i="18"/>
  <c r="T11" i="18"/>
  <c r="U11" i="18"/>
  <c r="V11" i="18" s="1"/>
  <c r="Q12" i="18"/>
  <c r="R12" i="18"/>
  <c r="S12" i="18"/>
  <c r="T12" i="18"/>
  <c r="U12" i="18"/>
  <c r="V12" i="18"/>
  <c r="Q2" i="17"/>
  <c r="R2" i="17"/>
  <c r="S2" i="17"/>
  <c r="T2" i="17"/>
  <c r="U2" i="17"/>
  <c r="V2" i="17"/>
  <c r="Q3" i="17"/>
  <c r="R3" i="17"/>
  <c r="S3" i="17"/>
  <c r="T3" i="17"/>
  <c r="U3" i="17"/>
  <c r="V3" i="17" s="1"/>
  <c r="Q4" i="17"/>
  <c r="R4" i="17"/>
  <c r="S4" i="17"/>
  <c r="T4" i="17"/>
  <c r="U4" i="17"/>
  <c r="V4" i="17" s="1"/>
  <c r="Q5" i="17"/>
  <c r="R5" i="17"/>
  <c r="S5" i="17"/>
  <c r="T5" i="17"/>
  <c r="U5" i="17"/>
  <c r="V5" i="17"/>
  <c r="Q6" i="17"/>
  <c r="R6" i="17"/>
  <c r="S6" i="17"/>
  <c r="T6" i="17"/>
  <c r="U6" i="17"/>
  <c r="V6" i="17"/>
  <c r="Q7" i="17"/>
  <c r="R7" i="17"/>
  <c r="S7" i="17"/>
  <c r="T7" i="17"/>
  <c r="U7" i="17"/>
  <c r="V7" i="17"/>
  <c r="Q8" i="17"/>
  <c r="R8" i="17"/>
  <c r="S8" i="17"/>
  <c r="T8" i="17"/>
  <c r="V8" i="17" s="1"/>
  <c r="U8" i="17"/>
  <c r="Q9" i="17"/>
  <c r="R9" i="17"/>
  <c r="S9" i="17"/>
  <c r="T9" i="17"/>
  <c r="U9" i="17"/>
  <c r="V9" i="17"/>
  <c r="Q10" i="17"/>
  <c r="R10" i="17"/>
  <c r="S10" i="17"/>
  <c r="T10" i="17"/>
  <c r="U10" i="17"/>
  <c r="V10" i="17"/>
  <c r="Q11" i="17"/>
  <c r="R11" i="17"/>
  <c r="S11" i="17"/>
  <c r="T11" i="17"/>
  <c r="U11" i="17"/>
  <c r="V11" i="17"/>
  <c r="Q12" i="17"/>
  <c r="R12" i="17"/>
  <c r="S12" i="17"/>
  <c r="T12" i="17"/>
  <c r="V12" i="17" s="1"/>
  <c r="U12" i="17"/>
</calcChain>
</file>

<file path=xl/sharedStrings.xml><?xml version="1.0" encoding="utf-8"?>
<sst xmlns="http://schemas.openxmlformats.org/spreadsheetml/2006/main" count="425" uniqueCount="194">
  <si>
    <t>EV0619012 V05</t>
  </si>
  <si>
    <t>EV0619012 V07</t>
  </si>
  <si>
    <t>EV0619023 V05</t>
  </si>
  <si>
    <t>EV0619023 V07</t>
  </si>
  <si>
    <t>EV0619025 V05</t>
  </si>
  <si>
    <t>EV0619025 V07</t>
  </si>
  <si>
    <t>EV0619028 V05</t>
  </si>
  <si>
    <t>EV0619028 V07</t>
  </si>
  <si>
    <t>EV0619029 V05</t>
  </si>
  <si>
    <t>EV0619029 V07</t>
  </si>
  <si>
    <t>EV0619052 V05</t>
  </si>
  <si>
    <t>EV0619052 V07</t>
  </si>
  <si>
    <t>EV0619071 V05</t>
  </si>
  <si>
    <t>EV0619071 V07</t>
  </si>
  <si>
    <t>EV0619082 V05</t>
  </si>
  <si>
    <t>EV0619082 V07</t>
  </si>
  <si>
    <t>EV0619083 V05</t>
  </si>
  <si>
    <t>EV0619084 V05</t>
  </si>
  <si>
    <t>EV0619084 V07</t>
  </si>
  <si>
    <t>EV0619085 V05</t>
  </si>
  <si>
    <t>EV0619085 V07</t>
  </si>
  <si>
    <t>EV0619092 V05</t>
  </si>
  <si>
    <t>EV0619092 V07</t>
  </si>
  <si>
    <t>EV0619093 V05</t>
  </si>
  <si>
    <t>EV0619093 V07</t>
  </si>
  <si>
    <t>EV0619094 V05</t>
  </si>
  <si>
    <t>EV0619094 V07</t>
  </si>
  <si>
    <t>EV0619116 V05</t>
  </si>
  <si>
    <t>EV0619116 V07</t>
  </si>
  <si>
    <t>EV0619128 V05</t>
  </si>
  <si>
    <t>EV0619128 V07</t>
  </si>
  <si>
    <t>EV0619132 V05</t>
  </si>
  <si>
    <t>EV0619132 V07</t>
  </si>
  <si>
    <t>EV0619140 V05</t>
  </si>
  <si>
    <t>EV0619140 V07</t>
  </si>
  <si>
    <t>EV0619142 V05</t>
  </si>
  <si>
    <t>EV0619142 V07</t>
  </si>
  <si>
    <t>EV0619149 V05</t>
  </si>
  <si>
    <t>EV0619149 V07</t>
  </si>
  <si>
    <t>EV0619160 V05</t>
  </si>
  <si>
    <t>EV0619160 V07</t>
  </si>
  <si>
    <t>EV0619164 V05</t>
  </si>
  <si>
    <t>EV0619164 V07</t>
  </si>
  <si>
    <t>EV0619166 V05</t>
  </si>
  <si>
    <t>EV0619166 V07</t>
  </si>
  <si>
    <t>EV0619172 V05</t>
  </si>
  <si>
    <t>EV0619172 V07</t>
  </si>
  <si>
    <t>EV0619187 V05</t>
  </si>
  <si>
    <t>EV0619187 V07</t>
  </si>
  <si>
    <t>EV0619209 V05</t>
  </si>
  <si>
    <t>EV0619209 V07</t>
  </si>
  <si>
    <t>EV0619223 V05</t>
  </si>
  <si>
    <t>EV0619223 V07</t>
  </si>
  <si>
    <t>1PV</t>
  </si>
  <si>
    <t>2PV</t>
  </si>
  <si>
    <t>3PV</t>
  </si>
  <si>
    <t>4PV</t>
  </si>
  <si>
    <t>5PV</t>
  </si>
  <si>
    <t>6PV</t>
  </si>
  <si>
    <t>7PV</t>
  </si>
  <si>
    <t>8PV</t>
  </si>
  <si>
    <t>9PV</t>
  </si>
  <si>
    <t>10PV</t>
  </si>
  <si>
    <t>11PV</t>
  </si>
  <si>
    <t>12PV</t>
  </si>
  <si>
    <t>13PV</t>
  </si>
  <si>
    <t>14PV</t>
  </si>
  <si>
    <t>15PV</t>
  </si>
  <si>
    <t>16PV</t>
  </si>
  <si>
    <t>17PV</t>
  </si>
  <si>
    <t>18PV</t>
  </si>
  <si>
    <t>19PV</t>
  </si>
  <si>
    <t>20PV</t>
  </si>
  <si>
    <t>21PV</t>
  </si>
  <si>
    <t>22PV</t>
  </si>
  <si>
    <t>23PV</t>
  </si>
  <si>
    <t>24PV</t>
  </si>
  <si>
    <t>25PV</t>
  </si>
  <si>
    <t>26PV</t>
  </si>
  <si>
    <t>27PV</t>
  </si>
  <si>
    <t>28PV</t>
  </si>
  <si>
    <t>29PV</t>
  </si>
  <si>
    <t>30PV</t>
  </si>
  <si>
    <t>CN54 High QC</t>
  </si>
  <si>
    <t>CN54 Low QC</t>
  </si>
  <si>
    <t>AIDSVAX QC1</t>
  </si>
  <si>
    <t>25</t>
  </si>
  <si>
    <t>37</t>
  </si>
  <si>
    <t>CN54</t>
  </si>
  <si>
    <t>AIDSVAX</t>
  </si>
  <si>
    <t>R259626</t>
  </si>
  <si>
    <t>R259627</t>
  </si>
  <si>
    <t>R259629</t>
  </si>
  <si>
    <t>0.105*</t>
  </si>
  <si>
    <t>R259491</t>
  </si>
  <si>
    <t>R259483</t>
  </si>
  <si>
    <t>R259605</t>
  </si>
  <si>
    <t>R259606</t>
  </si>
  <si>
    <t>R259468</t>
  </si>
  <si>
    <t>N119357</t>
  </si>
  <si>
    <t>R259481</t>
  </si>
  <si>
    <t>R259473</t>
  </si>
  <si>
    <t>R259458</t>
  </si>
  <si>
    <t>N119367</t>
  </si>
  <si>
    <t>N1193780</t>
  </si>
  <si>
    <t>R259631</t>
  </si>
  <si>
    <t>R259615</t>
  </si>
  <si>
    <t>R259614</t>
  </si>
  <si>
    <t>R259617</t>
  </si>
  <si>
    <t>R259618</t>
  </si>
  <si>
    <t>R259620</t>
  </si>
  <si>
    <t>R259622</t>
  </si>
  <si>
    <t>TMII 1BL</t>
  </si>
  <si>
    <t>0.779*</t>
  </si>
  <si>
    <t>TMII 2BL</t>
  </si>
  <si>
    <t>0.203*</t>
  </si>
  <si>
    <t>TMII 3BL</t>
  </si>
  <si>
    <t>0.727*</t>
  </si>
  <si>
    <t>TMII 4BL</t>
  </si>
  <si>
    <t>TMII 5BL</t>
  </si>
  <si>
    <t>TMII 6BL</t>
  </si>
  <si>
    <t>TMII 7BL</t>
  </si>
  <si>
    <t>TMII 8BL</t>
  </si>
  <si>
    <t>TMII 9BL</t>
  </si>
  <si>
    <t>TMII 10BL</t>
  </si>
  <si>
    <t>TMII 11BL</t>
  </si>
  <si>
    <t>TMII 12BL</t>
  </si>
  <si>
    <t>TMII 13BL</t>
  </si>
  <si>
    <t>TMII 14BL</t>
  </si>
  <si>
    <t>TMII 15BL</t>
  </si>
  <si>
    <t>TMII 16BL</t>
  </si>
  <si>
    <t>TMII 17BL</t>
  </si>
  <si>
    <t>TMII 18BL</t>
  </si>
  <si>
    <t>TMII 19BL</t>
  </si>
  <si>
    <t>TMII 20BL</t>
  </si>
  <si>
    <t>TMII 21BL</t>
  </si>
  <si>
    <t>TMII 22BL</t>
  </si>
  <si>
    <t>TMII 23BL</t>
  </si>
  <si>
    <t>TMII 24BL</t>
  </si>
  <si>
    <t>TMII 25BL</t>
  </si>
  <si>
    <t>TMII 26BL</t>
  </si>
  <si>
    <t>TMII 27BL</t>
  </si>
  <si>
    <t>TMII 28BL</t>
  </si>
  <si>
    <t>TMII 29BL</t>
  </si>
  <si>
    <t>TMII 30BL</t>
  </si>
  <si>
    <t>EV0619023 V02</t>
  </si>
  <si>
    <t>0.288*</t>
  </si>
  <si>
    <t>EV0619025 V02</t>
  </si>
  <si>
    <t>0.422*</t>
  </si>
  <si>
    <t>EV0619029 V02</t>
  </si>
  <si>
    <t>0.267*</t>
  </si>
  <si>
    <t>EV0619028 V02</t>
  </si>
  <si>
    <t>EV0619047 V02</t>
  </si>
  <si>
    <t>EV0619048 V02</t>
  </si>
  <si>
    <t>EV0619051 V02</t>
  </si>
  <si>
    <t>EV0619052 V02</t>
  </si>
  <si>
    <t>EV0619079 V02</t>
  </si>
  <si>
    <t>EV0619087 V02</t>
  </si>
  <si>
    <t>EV0619093 V02</t>
  </si>
  <si>
    <t>EV0619094 V02</t>
  </si>
  <si>
    <t>EV0619092 V02</t>
  </si>
  <si>
    <t>EV0619083 V02</t>
  </si>
  <si>
    <t>EV0619084 V02</t>
  </si>
  <si>
    <t>EV0619085 V02</t>
  </si>
  <si>
    <t>EV0619116 V02</t>
  </si>
  <si>
    <t>EV0619107 V02</t>
  </si>
  <si>
    <t>EV0619187 V02</t>
  </si>
  <si>
    <t>EV0619130 V02</t>
  </si>
  <si>
    <t>EV0619142 V02</t>
  </si>
  <si>
    <t>EV0619149 V02</t>
  </si>
  <si>
    <t>0.163*</t>
  </si>
  <si>
    <t>EV0619155 V02</t>
  </si>
  <si>
    <t>EV0619160 V02</t>
  </si>
  <si>
    <t>EV0619164 V02</t>
  </si>
  <si>
    <t>EV0619166 V02</t>
  </si>
  <si>
    <t>0.18*</t>
  </si>
  <si>
    <t>EV0619172 V02</t>
  </si>
  <si>
    <t>EV0619133 V02</t>
  </si>
  <si>
    <t>EV0619049 V02</t>
  </si>
  <si>
    <t>EV0619209 V02</t>
  </si>
  <si>
    <t>0.063*</t>
  </si>
  <si>
    <t>EV0619223 V02</t>
  </si>
  <si>
    <t>EV0619228 V02</t>
  </si>
  <si>
    <t>EV0619012 V02</t>
  </si>
  <si>
    <t>0.086*</t>
  </si>
  <si>
    <t>EV0619071 V02</t>
  </si>
  <si>
    <t>EV0619082 V02</t>
  </si>
  <si>
    <t>AIDSVAX QC2</t>
  </si>
  <si>
    <t>%CV</t>
  </si>
  <si>
    <t>Stdev</t>
  </si>
  <si>
    <t>Average</t>
  </si>
  <si>
    <t>Max</t>
  </si>
  <si>
    <t>Min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</si>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</sst>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85F24-7F02-478B-BB72-EE4B5A52E8AC}">
  <dimension ref="A1:G83"/>
  <sheetViews>
    <sheetView topLeftCell="A76" workbookViewId="0">
      <selection activeCell="D104" sqref="D104"/>
    </sheetView>
  </sheetViews>
  <sheetFormatPr defaultRowHeight="15" x14ac:dyDescent="0.25"/>
  <sheetData>
    <row r="1" spans="1:7" x14ac:dyDescent="0.25">
      <c r="A1" s="2" t="s">
        <v>0</v>
      </c>
      <c r="B1" s="1">
        <v>4.7600000000000003E-2</v>
      </c>
      <c r="C1" s="1">
        <v>5.3100000000000001E-2</v>
      </c>
      <c r="D1" s="1">
        <v>5.11E-2</v>
      </c>
      <c r="E1" s="1"/>
      <c r="F1" s="1"/>
      <c r="G1" s="1"/>
    </row>
    <row r="2" spans="1:7" x14ac:dyDescent="0.25">
      <c r="A2" s="2" t="s">
        <v>1</v>
      </c>
      <c r="B2" s="1">
        <v>4.7199999999999999E-2</v>
      </c>
      <c r="C2" s="1">
        <v>5.1799999999999999E-2</v>
      </c>
      <c r="D2" s="1">
        <v>5.3199999999999997E-2</v>
      </c>
      <c r="E2" s="1"/>
      <c r="F2" s="1"/>
      <c r="G2" s="1"/>
    </row>
    <row r="3" spans="1:7" x14ac:dyDescent="0.25">
      <c r="A3" s="2" t="s">
        <v>2</v>
      </c>
      <c r="B3" s="1">
        <v>5.0700000000000002E-2</v>
      </c>
      <c r="C3" s="1">
        <v>5.3499999999999999E-2</v>
      </c>
      <c r="D3" s="1">
        <v>5.3900000000000003E-2</v>
      </c>
      <c r="E3" s="1"/>
      <c r="F3" s="1"/>
      <c r="G3" s="1"/>
    </row>
    <row r="4" spans="1:7" x14ac:dyDescent="0.25">
      <c r="A4" s="2" t="s">
        <v>3</v>
      </c>
      <c r="B4" s="1">
        <v>1.2569999999999999</v>
      </c>
      <c r="C4" s="1">
        <v>1.2497</v>
      </c>
      <c r="D4" s="1">
        <v>1.2819</v>
      </c>
      <c r="E4" s="1"/>
      <c r="F4" s="1"/>
      <c r="G4" s="1"/>
    </row>
    <row r="5" spans="1:7" x14ac:dyDescent="0.25">
      <c r="A5" s="2" t="s">
        <v>4</v>
      </c>
      <c r="B5" s="1">
        <v>0.2767</v>
      </c>
      <c r="C5" s="1">
        <v>0.2311</v>
      </c>
      <c r="D5" s="1">
        <v>0.26450000000000001</v>
      </c>
      <c r="E5" s="1"/>
      <c r="F5" s="1"/>
      <c r="G5" s="1"/>
    </row>
    <row r="6" spans="1:7" x14ac:dyDescent="0.25">
      <c r="A6" s="2" t="s">
        <v>5</v>
      </c>
      <c r="B6" s="1">
        <v>1.4744999999999999</v>
      </c>
      <c r="C6" s="1">
        <v>1.3919999999999999</v>
      </c>
      <c r="D6" s="1">
        <v>1.4005000000000001</v>
      </c>
      <c r="E6" s="1"/>
      <c r="F6" s="1"/>
      <c r="G6" s="1"/>
    </row>
    <row r="7" spans="1:7" x14ac:dyDescent="0.25">
      <c r="A7" s="2" t="s">
        <v>6</v>
      </c>
      <c r="B7" s="1">
        <v>0.3291</v>
      </c>
      <c r="C7" s="1">
        <v>0.33</v>
      </c>
      <c r="D7" s="1">
        <v>0.36130000000000001</v>
      </c>
      <c r="E7" s="1"/>
      <c r="F7" s="1"/>
      <c r="G7" s="1"/>
    </row>
    <row r="8" spans="1:7" x14ac:dyDescent="0.25">
      <c r="A8" s="2" t="s">
        <v>7</v>
      </c>
      <c r="B8" s="1">
        <v>1.4128000000000001</v>
      </c>
      <c r="C8" s="1">
        <v>1.3420000000000001</v>
      </c>
      <c r="D8" s="1">
        <v>1.3967000000000001</v>
      </c>
      <c r="E8" s="1"/>
      <c r="F8" s="1"/>
      <c r="G8" s="1"/>
    </row>
    <row r="9" spans="1:7" x14ac:dyDescent="0.25">
      <c r="A9" s="2" t="s">
        <v>8</v>
      </c>
      <c r="B9" s="1">
        <v>0.54010000000000002</v>
      </c>
      <c r="C9" s="1">
        <v>0.45329999999999998</v>
      </c>
      <c r="D9" s="1">
        <v>0.49149999999999999</v>
      </c>
      <c r="E9" s="1"/>
      <c r="F9" s="1"/>
      <c r="G9" s="1"/>
    </row>
    <row r="10" spans="1:7" x14ac:dyDescent="0.25">
      <c r="A10" s="2" t="s">
        <v>9</v>
      </c>
      <c r="B10" s="1">
        <v>1.1838</v>
      </c>
      <c r="C10" s="1">
        <v>1.2289000000000001</v>
      </c>
      <c r="D10" s="1">
        <v>1.2969999999999999</v>
      </c>
      <c r="E10" s="1"/>
      <c r="F10" s="1"/>
      <c r="G10" s="1"/>
    </row>
    <row r="11" spans="1:7" x14ac:dyDescent="0.25">
      <c r="A11" s="2" t="s">
        <v>10</v>
      </c>
      <c r="B11" s="1">
        <v>0.39069999999999999</v>
      </c>
      <c r="C11" s="1">
        <v>0.38440000000000002</v>
      </c>
      <c r="D11" s="1">
        <v>0.3957</v>
      </c>
      <c r="E11" s="1"/>
      <c r="F11" s="1"/>
      <c r="G11" s="1"/>
    </row>
    <row r="12" spans="1:7" x14ac:dyDescent="0.25">
      <c r="A12" s="2" t="s">
        <v>11</v>
      </c>
      <c r="B12" s="1">
        <v>1.1888000000000001</v>
      </c>
      <c r="C12" s="1">
        <v>1.2101</v>
      </c>
      <c r="D12" s="1">
        <v>1.3304</v>
      </c>
      <c r="E12" s="1"/>
      <c r="F12" s="1"/>
      <c r="G12" s="1"/>
    </row>
    <row r="13" spans="1:7" x14ac:dyDescent="0.25">
      <c r="A13" s="2" t="s">
        <v>12</v>
      </c>
      <c r="B13" s="1">
        <v>6.3700000000000007E-2</v>
      </c>
      <c r="C13" s="1">
        <v>6.0499999999999998E-2</v>
      </c>
      <c r="D13" s="1">
        <v>6.1800000000000001E-2</v>
      </c>
      <c r="E13" s="1"/>
      <c r="F13" s="1"/>
      <c r="G13" s="1"/>
    </row>
    <row r="14" spans="1:7" x14ac:dyDescent="0.25">
      <c r="A14" s="2" t="s">
        <v>13</v>
      </c>
      <c r="B14" s="1">
        <v>0.32579999999999998</v>
      </c>
      <c r="C14" s="1">
        <v>0.32269999999999999</v>
      </c>
      <c r="D14" s="1">
        <v>0.33069999999999999</v>
      </c>
      <c r="E14" s="1"/>
      <c r="F14" s="1"/>
      <c r="G14" s="1"/>
    </row>
    <row r="15" spans="1:7" x14ac:dyDescent="0.25">
      <c r="A15" s="2" t="s">
        <v>14</v>
      </c>
      <c r="B15" s="1">
        <v>4.9200000000000001E-2</v>
      </c>
      <c r="C15" s="1">
        <v>4.99E-2</v>
      </c>
      <c r="D15" s="1">
        <v>4.8500000000000001E-2</v>
      </c>
      <c r="E15" s="1"/>
      <c r="F15" s="1"/>
      <c r="G15" s="1"/>
    </row>
    <row r="16" spans="1:7" x14ac:dyDescent="0.25">
      <c r="A16" s="2" t="s">
        <v>15</v>
      </c>
      <c r="B16" s="1">
        <v>5.21E-2</v>
      </c>
      <c r="C16" s="1">
        <v>5.16E-2</v>
      </c>
      <c r="D16" s="1">
        <v>5.4399999999999997E-2</v>
      </c>
      <c r="E16" s="1"/>
      <c r="F16" s="1"/>
      <c r="G16" s="1"/>
    </row>
    <row r="17" spans="1:7" x14ac:dyDescent="0.25">
      <c r="A17" s="2" t="s">
        <v>16</v>
      </c>
      <c r="B17" s="1">
        <v>0.57269999999999999</v>
      </c>
      <c r="C17" s="1">
        <v>0.57899999999999996</v>
      </c>
      <c r="D17" s="1">
        <v>0.61450000000000005</v>
      </c>
      <c r="E17" s="1"/>
      <c r="F17" s="1"/>
      <c r="G17" s="1"/>
    </row>
    <row r="18" spans="1:7" x14ac:dyDescent="0.25">
      <c r="A18" s="2" t="s">
        <v>17</v>
      </c>
      <c r="B18" s="1">
        <v>0.65269999999999995</v>
      </c>
      <c r="C18" s="1">
        <v>0.83709999999999996</v>
      </c>
      <c r="D18" s="1">
        <v>0.85950000000000004</v>
      </c>
      <c r="E18" s="1"/>
      <c r="F18" s="1"/>
      <c r="G18" s="1"/>
    </row>
    <row r="19" spans="1:7" x14ac:dyDescent="0.25">
      <c r="A19" s="2" t="s">
        <v>18</v>
      </c>
      <c r="B19" s="1">
        <v>0.53120000000000001</v>
      </c>
      <c r="C19" s="1">
        <v>0.57809999999999995</v>
      </c>
      <c r="D19" s="1">
        <v>0.6109</v>
      </c>
      <c r="E19" s="1"/>
      <c r="F19" s="1"/>
      <c r="G19" s="1"/>
    </row>
    <row r="20" spans="1:7" x14ac:dyDescent="0.25">
      <c r="A20" s="2" t="s">
        <v>19</v>
      </c>
      <c r="B20" s="1">
        <v>1.0867</v>
      </c>
      <c r="C20" s="1">
        <v>1.1121000000000001</v>
      </c>
      <c r="D20" s="1">
        <v>1.1227</v>
      </c>
      <c r="E20" s="1"/>
      <c r="F20" s="1"/>
      <c r="G20" s="1"/>
    </row>
    <row r="21" spans="1:7" x14ac:dyDescent="0.25">
      <c r="A21" s="2" t="s">
        <v>20</v>
      </c>
      <c r="B21" s="1">
        <v>0.25950000000000001</v>
      </c>
      <c r="C21" s="1">
        <v>0.24829999999999999</v>
      </c>
      <c r="D21" s="1">
        <v>0.21690000000000001</v>
      </c>
      <c r="E21" s="1"/>
      <c r="F21" s="1"/>
      <c r="G21" s="1"/>
    </row>
    <row r="22" spans="1:7" x14ac:dyDescent="0.25">
      <c r="A22" s="2" t="s">
        <v>21</v>
      </c>
      <c r="B22" s="1">
        <v>1.0876999999999999</v>
      </c>
      <c r="C22" s="1">
        <v>1.0876999999999999</v>
      </c>
      <c r="D22" s="1">
        <v>1.1415</v>
      </c>
      <c r="E22" s="1"/>
      <c r="F22" s="1"/>
      <c r="G22" s="1"/>
    </row>
    <row r="23" spans="1:7" x14ac:dyDescent="0.25">
      <c r="A23" s="2" t="s">
        <v>22</v>
      </c>
      <c r="B23" s="1">
        <v>0.2676</v>
      </c>
      <c r="C23" s="1">
        <v>0.24579999999999999</v>
      </c>
      <c r="D23" s="1">
        <v>0.2387</v>
      </c>
      <c r="E23" s="1"/>
      <c r="F23" s="1"/>
      <c r="G23" s="1"/>
    </row>
    <row r="24" spans="1:7" x14ac:dyDescent="0.25">
      <c r="A24" s="2" t="s">
        <v>23</v>
      </c>
      <c r="B24" s="1">
        <v>0.57469999999999999</v>
      </c>
      <c r="C24" s="1">
        <v>0.58489999999999998</v>
      </c>
      <c r="D24" s="1">
        <v>0.57489999999999997</v>
      </c>
      <c r="E24" s="1"/>
      <c r="F24" s="1"/>
      <c r="G24" s="1"/>
    </row>
    <row r="25" spans="1:7" x14ac:dyDescent="0.25">
      <c r="A25" s="2" t="s">
        <v>24</v>
      </c>
      <c r="B25" s="1">
        <v>5.2499999999999998E-2</v>
      </c>
      <c r="C25" s="1">
        <v>5.5E-2</v>
      </c>
      <c r="D25" s="1">
        <v>5.4399999999999997E-2</v>
      </c>
      <c r="E25" s="1"/>
      <c r="F25" s="1"/>
      <c r="G25" s="1"/>
    </row>
    <row r="26" spans="1:7" x14ac:dyDescent="0.25">
      <c r="A26" s="2" t="s">
        <v>25</v>
      </c>
      <c r="B26" s="1">
        <v>5.2900000000000003E-2</v>
      </c>
      <c r="C26" s="1">
        <v>5.1299999999999998E-2</v>
      </c>
      <c r="D26" s="1">
        <v>5.5199999999999999E-2</v>
      </c>
      <c r="E26" s="1"/>
      <c r="F26" s="1"/>
      <c r="G26" s="1"/>
    </row>
    <row r="27" spans="1:7" x14ac:dyDescent="0.25">
      <c r="A27" s="2" t="s">
        <v>26</v>
      </c>
      <c r="B27" s="1">
        <v>0.47720000000000001</v>
      </c>
      <c r="C27" s="1">
        <v>0.50160000000000005</v>
      </c>
      <c r="D27" s="1">
        <v>0.48970000000000002</v>
      </c>
      <c r="E27" s="1"/>
      <c r="F27" s="1"/>
      <c r="G27" s="1"/>
    </row>
    <row r="28" spans="1:7" x14ac:dyDescent="0.25">
      <c r="A28" s="2" t="s">
        <v>27</v>
      </c>
      <c r="B28" s="1">
        <v>0.91920000000000002</v>
      </c>
      <c r="C28" s="1">
        <v>0.96079999999999999</v>
      </c>
      <c r="D28" s="1">
        <v>1.0764</v>
      </c>
      <c r="E28" s="1"/>
      <c r="F28" s="1"/>
      <c r="G28" s="1"/>
    </row>
    <row r="29" spans="1:7" x14ac:dyDescent="0.25">
      <c r="A29" s="2" t="s">
        <v>28</v>
      </c>
      <c r="B29" s="1">
        <v>9.9000000000000005E-2</v>
      </c>
      <c r="C29" s="1">
        <v>0.1376</v>
      </c>
      <c r="D29" s="1">
        <v>0.14199999999999999</v>
      </c>
      <c r="E29" s="1"/>
      <c r="F29" s="1"/>
      <c r="G29" s="1"/>
    </row>
    <row r="30" spans="1:7" x14ac:dyDescent="0.25">
      <c r="A30" s="2" t="s">
        <v>29</v>
      </c>
      <c r="B30" s="1">
        <v>1.3803000000000001</v>
      </c>
      <c r="C30" s="1">
        <v>1.4585999999999999</v>
      </c>
      <c r="D30" s="1">
        <v>1.4615</v>
      </c>
      <c r="E30" s="1"/>
      <c r="F30" s="1"/>
      <c r="G30" s="1"/>
    </row>
    <row r="31" spans="1:7" x14ac:dyDescent="0.25">
      <c r="A31" s="2" t="s">
        <v>30</v>
      </c>
      <c r="B31" s="1">
        <v>0.53280000000000005</v>
      </c>
      <c r="C31" s="1">
        <v>0.50139999999999996</v>
      </c>
      <c r="D31" s="1">
        <v>0.52659999999999996</v>
      </c>
      <c r="E31" s="1"/>
      <c r="F31" s="1"/>
      <c r="G31" s="1"/>
    </row>
    <row r="32" spans="1:7" x14ac:dyDescent="0.25">
      <c r="A32" s="2" t="s">
        <v>31</v>
      </c>
      <c r="B32" s="1">
        <v>1.5555000000000001</v>
      </c>
      <c r="C32" s="1">
        <v>1.6120000000000001</v>
      </c>
      <c r="D32" s="1">
        <v>1.6083000000000001</v>
      </c>
      <c r="E32" s="1"/>
      <c r="F32" s="1"/>
      <c r="G32" s="1"/>
    </row>
    <row r="33" spans="1:7" x14ac:dyDescent="0.25">
      <c r="A33" s="2" t="s">
        <v>32</v>
      </c>
      <c r="B33" s="1">
        <v>0.76770000000000005</v>
      </c>
      <c r="C33" s="1">
        <v>0.73850000000000005</v>
      </c>
      <c r="D33" s="1">
        <v>0.74529999999999996</v>
      </c>
      <c r="E33" s="1"/>
      <c r="F33" s="1"/>
      <c r="G33" s="1"/>
    </row>
    <row r="34" spans="1:7" x14ac:dyDescent="0.25">
      <c r="A34" s="2" t="s">
        <v>33</v>
      </c>
      <c r="B34" s="1">
        <v>1.2269000000000001</v>
      </c>
      <c r="C34" s="1">
        <v>1.2076</v>
      </c>
      <c r="D34" s="1">
        <v>1.288</v>
      </c>
      <c r="E34" s="1"/>
      <c r="F34" s="1"/>
      <c r="G34" s="1"/>
    </row>
    <row r="35" spans="1:7" x14ac:dyDescent="0.25">
      <c r="A35" s="2" t="s">
        <v>34</v>
      </c>
      <c r="B35" s="1">
        <v>0.40039999999999998</v>
      </c>
      <c r="C35" s="1">
        <v>0.43430000000000002</v>
      </c>
      <c r="D35" s="1">
        <v>0.40970000000000001</v>
      </c>
      <c r="E35" s="1"/>
      <c r="F35" s="1"/>
      <c r="G35" s="1"/>
    </row>
    <row r="36" spans="1:7" x14ac:dyDescent="0.25">
      <c r="A36" s="2" t="s">
        <v>35</v>
      </c>
      <c r="B36" s="1">
        <v>0.59830000000000005</v>
      </c>
      <c r="C36" s="1">
        <v>0.61129999999999995</v>
      </c>
      <c r="D36" s="1">
        <v>0.69330000000000003</v>
      </c>
      <c r="E36" s="1"/>
      <c r="F36" s="1"/>
      <c r="G36" s="1"/>
    </row>
    <row r="37" spans="1:7" x14ac:dyDescent="0.25">
      <c r="A37" s="2" t="s">
        <v>36</v>
      </c>
      <c r="B37" s="1">
        <v>0.82920000000000005</v>
      </c>
      <c r="C37" s="1">
        <v>0.84150000000000003</v>
      </c>
      <c r="D37" s="1">
        <v>0.79220000000000002</v>
      </c>
      <c r="E37" s="1"/>
      <c r="F37" s="1"/>
      <c r="G37" s="1"/>
    </row>
    <row r="38" spans="1:7" x14ac:dyDescent="0.25">
      <c r="A38" s="2" t="s">
        <v>37</v>
      </c>
      <c r="B38" s="1">
        <v>1.2866</v>
      </c>
      <c r="C38" s="1">
        <v>1.2314000000000001</v>
      </c>
      <c r="D38" s="1">
        <v>1.3729</v>
      </c>
      <c r="E38" s="1"/>
      <c r="F38" s="1"/>
      <c r="G38" s="1"/>
    </row>
    <row r="39" spans="1:7" x14ac:dyDescent="0.25">
      <c r="A39" s="2" t="s">
        <v>38</v>
      </c>
      <c r="B39" s="1">
        <v>0.1694</v>
      </c>
      <c r="C39" s="1">
        <v>0.14380000000000001</v>
      </c>
      <c r="D39" s="1">
        <v>0.19109999999999999</v>
      </c>
      <c r="E39" s="1"/>
      <c r="F39" s="1"/>
      <c r="G39" s="1"/>
    </row>
    <row r="40" spans="1:7" x14ac:dyDescent="0.25">
      <c r="A40" s="2" t="s">
        <v>39</v>
      </c>
      <c r="B40" s="1">
        <v>0.56399999999999995</v>
      </c>
      <c r="C40" s="1">
        <v>0.61570000000000003</v>
      </c>
      <c r="D40" s="1">
        <v>0.50380000000000003</v>
      </c>
      <c r="E40" s="1"/>
      <c r="F40" s="1"/>
      <c r="G40" s="1"/>
    </row>
    <row r="41" spans="1:7" x14ac:dyDescent="0.25">
      <c r="A41" s="2" t="s">
        <v>40</v>
      </c>
      <c r="B41" s="1">
        <v>4.8000000000000001E-2</v>
      </c>
      <c r="C41" s="1">
        <v>5.1400000000000001E-2</v>
      </c>
      <c r="D41" s="1">
        <v>5.4100000000000002E-2</v>
      </c>
      <c r="E41" s="1"/>
      <c r="F41" s="1"/>
      <c r="G41" s="1"/>
    </row>
    <row r="42" spans="1:7" x14ac:dyDescent="0.25">
      <c r="A42" s="2" t="s">
        <v>41</v>
      </c>
      <c r="B42" s="1">
        <v>5.0999999999999997E-2</v>
      </c>
      <c r="C42" s="1">
        <v>5.3800000000000001E-2</v>
      </c>
      <c r="D42" s="1">
        <v>4.5600000000000002E-2</v>
      </c>
      <c r="E42" s="1"/>
      <c r="F42" s="1"/>
      <c r="G42" s="1"/>
    </row>
    <row r="43" spans="1:7" x14ac:dyDescent="0.25">
      <c r="A43" s="2" t="s">
        <v>42</v>
      </c>
      <c r="B43" s="1">
        <v>5.6300000000000003E-2</v>
      </c>
      <c r="C43" s="1">
        <v>5.3699999999999998E-2</v>
      </c>
      <c r="D43" s="1">
        <v>5.21E-2</v>
      </c>
      <c r="E43" s="1"/>
      <c r="F43" s="1"/>
      <c r="G43" s="1"/>
    </row>
    <row r="44" spans="1:7" x14ac:dyDescent="0.25">
      <c r="A44" s="2" t="s">
        <v>43</v>
      </c>
      <c r="B44" s="1">
        <v>5.4100000000000002E-2</v>
      </c>
      <c r="C44" s="1">
        <v>5.8299999999999998E-2</v>
      </c>
      <c r="D44" s="1">
        <v>5.6399999999999999E-2</v>
      </c>
      <c r="E44" s="1"/>
      <c r="F44" s="1"/>
      <c r="G44" s="1"/>
    </row>
    <row r="45" spans="1:7" x14ac:dyDescent="0.25">
      <c r="A45" s="2" t="s">
        <v>44</v>
      </c>
      <c r="B45" s="1">
        <v>1.1516</v>
      </c>
      <c r="C45" s="1">
        <v>1.2017</v>
      </c>
      <c r="D45" s="1">
        <v>1.2526999999999999</v>
      </c>
      <c r="E45" s="1"/>
      <c r="F45" s="1"/>
      <c r="G45" s="1"/>
    </row>
    <row r="46" spans="1:7" x14ac:dyDescent="0.25">
      <c r="A46" s="2" t="s">
        <v>45</v>
      </c>
      <c r="B46" s="1">
        <v>1.0239</v>
      </c>
      <c r="C46" s="1">
        <v>1.0094000000000001</v>
      </c>
      <c r="D46" s="1">
        <v>1.0804</v>
      </c>
      <c r="E46" s="1"/>
      <c r="F46" s="1"/>
      <c r="G46" s="1"/>
    </row>
    <row r="47" spans="1:7" x14ac:dyDescent="0.25">
      <c r="A47" s="2" t="s">
        <v>46</v>
      </c>
      <c r="B47" s="1">
        <v>0.68820000000000003</v>
      </c>
      <c r="C47" s="1">
        <v>0.60970000000000002</v>
      </c>
      <c r="D47" s="1">
        <v>0.71860000000000002</v>
      </c>
      <c r="E47" s="1"/>
      <c r="F47" s="1"/>
      <c r="G47" s="1"/>
    </row>
    <row r="48" spans="1:7" x14ac:dyDescent="0.25">
      <c r="A48" s="2" t="s">
        <v>47</v>
      </c>
      <c r="B48" s="1">
        <v>0.4551</v>
      </c>
      <c r="C48" s="1">
        <v>0.44030000000000002</v>
      </c>
      <c r="D48" s="1">
        <v>0.47389999999999999</v>
      </c>
      <c r="E48" s="1"/>
      <c r="F48" s="1"/>
      <c r="G48" s="1"/>
    </row>
    <row r="49" spans="1:7" x14ac:dyDescent="0.25">
      <c r="A49" s="2" t="s">
        <v>48</v>
      </c>
      <c r="B49" s="1">
        <v>0.26550000000000001</v>
      </c>
      <c r="C49" s="1">
        <v>0.24679999999999999</v>
      </c>
      <c r="D49" s="1">
        <v>0.2571</v>
      </c>
      <c r="E49" s="1"/>
      <c r="F49" s="1"/>
      <c r="G49" s="1"/>
    </row>
    <row r="50" spans="1:7" x14ac:dyDescent="0.25">
      <c r="A50" s="2" t="s">
        <v>49</v>
      </c>
      <c r="B50" s="1">
        <v>0.82479999999999998</v>
      </c>
      <c r="C50" s="1">
        <v>0.77290000000000003</v>
      </c>
      <c r="D50" s="1">
        <v>0.81210000000000004</v>
      </c>
      <c r="E50" s="1"/>
      <c r="F50" s="1"/>
      <c r="G50" s="1"/>
    </row>
    <row r="51" spans="1:7" x14ac:dyDescent="0.25">
      <c r="A51" s="2" t="s">
        <v>50</v>
      </c>
      <c r="B51" s="1">
        <v>0.69310000000000005</v>
      </c>
      <c r="C51" s="1">
        <v>0.73809999999999998</v>
      </c>
      <c r="D51" s="1">
        <v>0.75</v>
      </c>
      <c r="E51" s="1"/>
      <c r="F51" s="1"/>
      <c r="G51" s="1"/>
    </row>
    <row r="52" spans="1:7" x14ac:dyDescent="0.25">
      <c r="A52" s="2" t="s">
        <v>51</v>
      </c>
      <c r="B52" s="1">
        <v>1.0576000000000001</v>
      </c>
      <c r="C52" s="1">
        <v>1.1284000000000001</v>
      </c>
      <c r="D52" s="1">
        <v>1.1073999999999999</v>
      </c>
      <c r="E52" s="1"/>
      <c r="F52" s="1"/>
      <c r="G52" s="1"/>
    </row>
    <row r="53" spans="1:7" x14ac:dyDescent="0.25">
      <c r="A53" s="2" t="s">
        <v>52</v>
      </c>
      <c r="B53" s="1">
        <v>5.1900000000000002E-2</v>
      </c>
      <c r="C53" s="1">
        <v>5.2600000000000001E-2</v>
      </c>
      <c r="D53" s="1">
        <v>5.28E-2</v>
      </c>
      <c r="E53" s="1"/>
      <c r="F53" s="1"/>
      <c r="G53" s="1"/>
    </row>
    <row r="54" spans="1:7" x14ac:dyDescent="0.25">
      <c r="A54" s="2" t="s">
        <v>53</v>
      </c>
      <c r="B54" s="1">
        <v>0.1905</v>
      </c>
      <c r="C54" s="1">
        <v>0.16869999999999999</v>
      </c>
      <c r="D54" s="1">
        <v>0.1759</v>
      </c>
      <c r="E54" s="1"/>
      <c r="F54" s="1"/>
      <c r="G54" s="1"/>
    </row>
    <row r="55" spans="1:7" x14ac:dyDescent="0.25">
      <c r="A55" s="2" t="s">
        <v>54</v>
      </c>
      <c r="B55" s="1"/>
      <c r="C55" s="1"/>
      <c r="D55" s="1"/>
      <c r="E55" s="1">
        <v>1.4901</v>
      </c>
      <c r="F55" s="1">
        <v>1.4744999999999999</v>
      </c>
      <c r="G55" s="1">
        <v>1.4563999999999999</v>
      </c>
    </row>
    <row r="56" spans="1:7" x14ac:dyDescent="0.25">
      <c r="A56" s="2" t="s">
        <v>55</v>
      </c>
      <c r="B56" s="1"/>
      <c r="C56" s="1"/>
      <c r="D56" s="1"/>
      <c r="E56" s="1">
        <v>1.4268000000000001</v>
      </c>
      <c r="F56" s="1">
        <v>1.4112</v>
      </c>
      <c r="G56" s="1">
        <v>1.4512</v>
      </c>
    </row>
    <row r="57" spans="1:7" x14ac:dyDescent="0.25">
      <c r="A57" s="2" t="s">
        <v>56</v>
      </c>
      <c r="B57" s="1"/>
      <c r="C57" s="1"/>
      <c r="D57" s="1"/>
      <c r="E57" s="1">
        <v>0.54269999999999996</v>
      </c>
      <c r="F57" s="1">
        <v>0.55910000000000004</v>
      </c>
      <c r="G57" s="1">
        <v>0.55689999999999995</v>
      </c>
    </row>
    <row r="58" spans="1:7" x14ac:dyDescent="0.25">
      <c r="A58" s="2" t="s">
        <v>57</v>
      </c>
      <c r="B58" s="1"/>
      <c r="C58" s="1"/>
      <c r="D58" s="1"/>
      <c r="E58" s="1">
        <v>1.4571000000000001</v>
      </c>
      <c r="F58" s="1">
        <v>1.4776</v>
      </c>
      <c r="G58" s="1">
        <v>1.4418</v>
      </c>
    </row>
    <row r="59" spans="1:7" x14ac:dyDescent="0.25">
      <c r="A59" s="2" t="s">
        <v>58</v>
      </c>
      <c r="B59" s="1"/>
      <c r="C59" s="1"/>
      <c r="D59" s="1"/>
      <c r="E59" s="1">
        <v>0.2281</v>
      </c>
      <c r="F59" s="1">
        <v>0.2094</v>
      </c>
      <c r="G59" s="1">
        <v>0.1938</v>
      </c>
    </row>
    <row r="60" spans="1:7" x14ac:dyDescent="0.25">
      <c r="A60" s="2" t="s">
        <v>59</v>
      </c>
      <c r="B60" s="1"/>
      <c r="C60" s="1"/>
      <c r="D60" s="1"/>
      <c r="E60" s="1">
        <v>0.59030000000000005</v>
      </c>
      <c r="F60" s="1">
        <v>0.57020000000000004</v>
      </c>
      <c r="G60" s="1">
        <v>0.61980000000000002</v>
      </c>
    </row>
    <row r="61" spans="1:7" x14ac:dyDescent="0.25">
      <c r="A61" s="2" t="s">
        <v>60</v>
      </c>
      <c r="B61" s="1"/>
      <c r="C61" s="1"/>
      <c r="D61" s="1"/>
      <c r="E61" s="1">
        <v>1.7821</v>
      </c>
      <c r="F61" s="1">
        <v>1.8196000000000001</v>
      </c>
      <c r="G61" s="1">
        <v>1.8169999999999999</v>
      </c>
    </row>
    <row r="62" spans="1:7" x14ac:dyDescent="0.25">
      <c r="A62" s="2" t="s">
        <v>61</v>
      </c>
      <c r="B62" s="1"/>
      <c r="C62" s="1"/>
      <c r="D62" s="1"/>
      <c r="E62" s="1">
        <v>0.63119999999999998</v>
      </c>
      <c r="F62" s="1">
        <v>0.61329999999999996</v>
      </c>
      <c r="G62" s="1">
        <v>0.59450000000000003</v>
      </c>
    </row>
    <row r="63" spans="1:7" x14ac:dyDescent="0.25">
      <c r="A63" s="2" t="s">
        <v>62</v>
      </c>
      <c r="B63" s="1"/>
      <c r="C63" s="1"/>
      <c r="D63" s="1"/>
      <c r="E63" s="1">
        <v>1.246</v>
      </c>
      <c r="F63" s="1">
        <v>1.2001999999999999</v>
      </c>
      <c r="G63" s="1">
        <v>1.1913</v>
      </c>
    </row>
    <row r="64" spans="1:7" x14ac:dyDescent="0.25">
      <c r="A64" s="2" t="s">
        <v>63</v>
      </c>
      <c r="B64" s="1"/>
      <c r="C64" s="1"/>
      <c r="D64" s="1"/>
      <c r="E64" s="1">
        <v>1.3835999999999999</v>
      </c>
      <c r="F64" s="1">
        <v>1.3647</v>
      </c>
      <c r="G64" s="1">
        <v>1.3337000000000001</v>
      </c>
    </row>
    <row r="65" spans="1:7" x14ac:dyDescent="0.25">
      <c r="A65" s="2" t="s">
        <v>64</v>
      </c>
      <c r="B65" s="1"/>
      <c r="C65" s="1"/>
      <c r="D65" s="1"/>
      <c r="E65" s="1">
        <v>1.6983999999999999</v>
      </c>
      <c r="F65" s="1">
        <v>1.7663</v>
      </c>
      <c r="G65" s="1">
        <v>1.7628999999999999</v>
      </c>
    </row>
    <row r="66" spans="1:7" x14ac:dyDescent="0.25">
      <c r="A66" s="2" t="s">
        <v>65</v>
      </c>
      <c r="B66" s="1"/>
      <c r="C66" s="1"/>
      <c r="D66" s="1"/>
      <c r="E66" s="1">
        <v>1.1802999999999999</v>
      </c>
      <c r="F66" s="1">
        <v>1.1479999999999999</v>
      </c>
      <c r="G66" s="1">
        <v>1.1748000000000001</v>
      </c>
    </row>
    <row r="67" spans="1:7" x14ac:dyDescent="0.25">
      <c r="A67" s="2" t="s">
        <v>66</v>
      </c>
      <c r="B67" s="1"/>
      <c r="C67" s="1"/>
      <c r="D67" s="1"/>
      <c r="E67" s="1">
        <v>1.2762</v>
      </c>
      <c r="F67" s="1">
        <v>1.2809999999999999</v>
      </c>
      <c r="G67" s="1">
        <v>1.33</v>
      </c>
    </row>
    <row r="68" spans="1:7" x14ac:dyDescent="0.25">
      <c r="A68" s="2" t="s">
        <v>67</v>
      </c>
      <c r="B68" s="1"/>
      <c r="C68" s="1"/>
      <c r="D68" s="1"/>
      <c r="E68" s="1">
        <v>1.5576000000000001</v>
      </c>
      <c r="F68" s="1">
        <v>1.5994999999999999</v>
      </c>
      <c r="G68" s="1">
        <v>1.5961000000000001</v>
      </c>
    </row>
    <row r="69" spans="1:7" x14ac:dyDescent="0.25">
      <c r="A69" s="2" t="s">
        <v>68</v>
      </c>
      <c r="B69" s="1"/>
      <c r="C69" s="1"/>
      <c r="D69" s="1"/>
      <c r="E69" s="1">
        <v>1.7204999999999999</v>
      </c>
      <c r="F69" s="1">
        <v>1.7225999999999999</v>
      </c>
      <c r="G69" s="1">
        <v>1.7331000000000001</v>
      </c>
    </row>
    <row r="70" spans="1:7" x14ac:dyDescent="0.25">
      <c r="A70" s="2" t="s">
        <v>69</v>
      </c>
      <c r="B70" s="1"/>
      <c r="C70" s="1"/>
      <c r="D70" s="1"/>
      <c r="E70" s="1">
        <v>0.89229999999999998</v>
      </c>
      <c r="F70" s="1">
        <v>0.81899999999999995</v>
      </c>
      <c r="G70" s="1">
        <v>0.85</v>
      </c>
    </row>
    <row r="71" spans="1:7" x14ac:dyDescent="0.25">
      <c r="A71" s="2" t="s">
        <v>70</v>
      </c>
      <c r="B71" s="1"/>
      <c r="C71" s="1"/>
      <c r="D71" s="1"/>
      <c r="E71" s="1">
        <v>1.3223</v>
      </c>
      <c r="F71" s="1">
        <v>1.3664000000000001</v>
      </c>
      <c r="G71" s="1">
        <v>1.31</v>
      </c>
    </row>
    <row r="72" spans="1:7" x14ac:dyDescent="0.25">
      <c r="A72" s="2" t="s">
        <v>71</v>
      </c>
      <c r="B72" s="1"/>
      <c r="C72" s="1"/>
      <c r="D72" s="1"/>
      <c r="E72" s="1">
        <v>0.85370000000000001</v>
      </c>
      <c r="F72" s="1">
        <v>0.8397</v>
      </c>
      <c r="G72" s="1">
        <v>0.86399999999999999</v>
      </c>
    </row>
    <row r="73" spans="1:7" x14ac:dyDescent="0.25">
      <c r="A73" s="2" t="s">
        <v>72</v>
      </c>
      <c r="B73" s="1"/>
      <c r="C73" s="1"/>
      <c r="D73" s="1"/>
      <c r="E73" s="1">
        <v>0.54010000000000002</v>
      </c>
      <c r="F73" s="1">
        <v>0.55520000000000003</v>
      </c>
      <c r="G73" s="1">
        <v>0.54279999999999995</v>
      </c>
    </row>
    <row r="74" spans="1:7" x14ac:dyDescent="0.25">
      <c r="A74" s="2" t="s">
        <v>73</v>
      </c>
      <c r="B74" s="1"/>
      <c r="C74" s="1"/>
      <c r="D74" s="1"/>
      <c r="E74" s="1">
        <v>1.1943999999999999</v>
      </c>
      <c r="F74" s="1">
        <v>1.1939</v>
      </c>
      <c r="G74" s="1">
        <v>1.1712</v>
      </c>
    </row>
    <row r="75" spans="1:7" x14ac:dyDescent="0.25">
      <c r="A75" s="2" t="s">
        <v>74</v>
      </c>
      <c r="B75" s="1"/>
      <c r="C75" s="1"/>
      <c r="D75" s="1"/>
      <c r="E75" s="1">
        <v>1.5036</v>
      </c>
      <c r="F75" s="1">
        <v>1.5230999999999999</v>
      </c>
      <c r="G75" s="1">
        <v>1.5008999999999999</v>
      </c>
    </row>
    <row r="76" spans="1:7" x14ac:dyDescent="0.25">
      <c r="A76" s="2" t="s">
        <v>75</v>
      </c>
      <c r="B76" s="1"/>
      <c r="C76" s="1"/>
      <c r="D76" s="1"/>
      <c r="E76" s="1">
        <v>0.92500000000000004</v>
      </c>
      <c r="F76" s="1">
        <v>0.92290000000000005</v>
      </c>
      <c r="G76" s="1">
        <v>0.88629999999999998</v>
      </c>
    </row>
    <row r="77" spans="1:7" x14ac:dyDescent="0.25">
      <c r="A77" s="2" t="s">
        <v>76</v>
      </c>
      <c r="B77" s="1"/>
      <c r="C77" s="1"/>
      <c r="D77" s="1"/>
      <c r="E77" s="1">
        <v>1.2235</v>
      </c>
      <c r="F77" s="1">
        <v>1.2405999999999999</v>
      </c>
      <c r="G77" s="1">
        <v>1.3001</v>
      </c>
    </row>
    <row r="78" spans="1:7" x14ac:dyDescent="0.25">
      <c r="A78" s="2" t="s">
        <v>77</v>
      </c>
      <c r="B78" s="1"/>
      <c r="C78" s="1"/>
      <c r="D78" s="1"/>
      <c r="E78" s="1">
        <v>1.4810000000000001</v>
      </c>
      <c r="F78" s="1">
        <v>1.4910000000000001</v>
      </c>
      <c r="G78" s="1">
        <v>1.5246999999999999</v>
      </c>
    </row>
    <row r="79" spans="1:7" x14ac:dyDescent="0.25">
      <c r="A79" s="2" t="s">
        <v>78</v>
      </c>
      <c r="B79" s="1"/>
      <c r="C79" s="1"/>
      <c r="D79" s="1"/>
      <c r="E79" s="1">
        <v>1.4934000000000001</v>
      </c>
      <c r="F79" s="1">
        <v>1.5109999999999999</v>
      </c>
      <c r="G79" s="1">
        <v>1.4767999999999999</v>
      </c>
    </row>
    <row r="80" spans="1:7" x14ac:dyDescent="0.25">
      <c r="A80" s="2" t="s">
        <v>79</v>
      </c>
      <c r="B80" s="1"/>
      <c r="C80" s="1"/>
      <c r="D80" s="1"/>
      <c r="E80" s="1">
        <v>1.1306</v>
      </c>
      <c r="F80" s="1">
        <v>1.1148</v>
      </c>
      <c r="G80" s="1">
        <v>1.0599000000000001</v>
      </c>
    </row>
    <row r="81" spans="1:7" x14ac:dyDescent="0.25">
      <c r="A81" s="2" t="s">
        <v>80</v>
      </c>
      <c r="B81" s="1"/>
      <c r="C81" s="1"/>
      <c r="D81" s="1"/>
      <c r="E81" s="1">
        <v>1.7417</v>
      </c>
      <c r="F81" s="1">
        <v>1.7196</v>
      </c>
      <c r="G81" s="1">
        <v>1.7756000000000001</v>
      </c>
    </row>
    <row r="82" spans="1:7" x14ac:dyDescent="0.25">
      <c r="A82" s="2" t="s">
        <v>81</v>
      </c>
      <c r="B82" s="1"/>
      <c r="C82" s="1"/>
      <c r="D82" s="1"/>
      <c r="E82" s="1">
        <v>0.2792</v>
      </c>
      <c r="F82" s="1">
        <v>0.2576</v>
      </c>
      <c r="G82" s="1">
        <v>0.3145</v>
      </c>
    </row>
    <row r="83" spans="1:7" x14ac:dyDescent="0.25">
      <c r="A83" s="2" t="s">
        <v>82</v>
      </c>
      <c r="B83" s="1"/>
      <c r="C83" s="1"/>
      <c r="D83" s="1"/>
      <c r="E83" s="1">
        <v>0.20050000000000001</v>
      </c>
      <c r="F83" s="1">
        <v>0.21879999999999999</v>
      </c>
      <c r="G83" s="1">
        <v>0.2049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0383F-FE3B-49F6-BC3E-D147CB18E683}">
  <dimension ref="A1:D11"/>
  <sheetViews>
    <sheetView workbookViewId="0">
      <selection activeCell="E27" sqref="E27"/>
    </sheetView>
  </sheetViews>
  <sheetFormatPr defaultRowHeight="15" x14ac:dyDescent="0.25"/>
  <sheetData>
    <row r="1" spans="1:4" x14ac:dyDescent="0.25">
      <c r="A1" s="1">
        <v>1.885</v>
      </c>
      <c r="B1" s="1">
        <v>1.87</v>
      </c>
      <c r="C1" s="1">
        <v>0.127</v>
      </c>
      <c r="D1" s="1">
        <v>15</v>
      </c>
    </row>
    <row r="2" spans="1:4" x14ac:dyDescent="0.25">
      <c r="A2" s="1">
        <v>1.8140000000000001</v>
      </c>
      <c r="B2" s="1">
        <v>1.5489999999999999</v>
      </c>
      <c r="C2" s="1">
        <v>0.124</v>
      </c>
      <c r="D2" s="1">
        <v>15</v>
      </c>
    </row>
    <row r="3" spans="1:4" x14ac:dyDescent="0.25">
      <c r="A3" s="1">
        <v>1.474</v>
      </c>
      <c r="B3" s="1">
        <v>1.135</v>
      </c>
      <c r="C3" s="1">
        <v>0.13100000000000001</v>
      </c>
      <c r="D3" s="1">
        <v>15</v>
      </c>
    </row>
    <row r="4" spans="1:4" x14ac:dyDescent="0.25">
      <c r="A4" s="1">
        <v>0.92500000000000004</v>
      </c>
      <c r="B4" s="1">
        <v>0.72899999999999998</v>
      </c>
      <c r="C4" s="1">
        <v>0.121</v>
      </c>
      <c r="D4" s="1">
        <v>15</v>
      </c>
    </row>
    <row r="5" spans="1:4" x14ac:dyDescent="0.25">
      <c r="A5" s="1">
        <v>0.44</v>
      </c>
      <c r="B5" s="1">
        <v>0.435</v>
      </c>
      <c r="C5" s="1">
        <v>7.3999999999999996E-2</v>
      </c>
      <c r="D5" s="1">
        <v>15</v>
      </c>
    </row>
    <row r="6" spans="1:4" x14ac:dyDescent="0.25">
      <c r="A6" s="1">
        <v>0.193</v>
      </c>
      <c r="B6" s="1">
        <v>0.251</v>
      </c>
      <c r="C6" s="1">
        <v>4.4999999999999998E-2</v>
      </c>
      <c r="D6" s="1">
        <v>15</v>
      </c>
    </row>
    <row r="7" spans="1:4" x14ac:dyDescent="0.25">
      <c r="A7" s="1">
        <v>9.4E-2</v>
      </c>
      <c r="B7" s="1">
        <v>0.153</v>
      </c>
      <c r="C7" s="1">
        <v>1.7999999999999999E-2</v>
      </c>
      <c r="D7" s="1">
        <v>15</v>
      </c>
    </row>
    <row r="8" spans="1:4" x14ac:dyDescent="0.25">
      <c r="A8" s="1">
        <v>6.3E-2</v>
      </c>
      <c r="B8" s="1">
        <v>9.8000000000000004E-2</v>
      </c>
      <c r="C8" s="1">
        <v>1.0999999999999999E-2</v>
      </c>
      <c r="D8" s="1">
        <v>15</v>
      </c>
    </row>
    <row r="9" spans="1:4" x14ac:dyDescent="0.25">
      <c r="A9" s="1">
        <v>0.05</v>
      </c>
      <c r="B9" s="1">
        <v>7.0999999999999994E-2</v>
      </c>
      <c r="C9" s="1">
        <v>8.9999999999999993E-3</v>
      </c>
      <c r="D9" s="1">
        <v>15</v>
      </c>
    </row>
    <row r="10" spans="1:4" x14ac:dyDescent="0.25">
      <c r="A10" s="1">
        <v>4.5999999999999999E-2</v>
      </c>
      <c r="B10" s="1">
        <v>5.6000000000000001E-2</v>
      </c>
      <c r="C10" s="1">
        <v>5.0000000000000001E-3</v>
      </c>
      <c r="D10" s="1">
        <v>15</v>
      </c>
    </row>
    <row r="11" spans="1:4" x14ac:dyDescent="0.25">
      <c r="A11" s="1">
        <v>4.5999999999999999E-2</v>
      </c>
      <c r="B11" s="1">
        <v>0.05</v>
      </c>
      <c r="C11" s="1">
        <v>5.0000000000000001E-3</v>
      </c>
      <c r="D11" s="1">
        <v>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40DBC-5C1A-4271-9D80-D74085662A42}">
  <dimension ref="A1:G95"/>
  <sheetViews>
    <sheetView workbookViewId="0">
      <selection activeCell="S15" sqref="S15"/>
    </sheetView>
  </sheetViews>
  <sheetFormatPr defaultRowHeight="15" x14ac:dyDescent="0.25"/>
  <sheetData>
    <row r="1" spans="1:7" x14ac:dyDescent="0.25">
      <c r="B1" t="s">
        <v>88</v>
      </c>
      <c r="E1" t="s">
        <v>89</v>
      </c>
    </row>
    <row r="2" spans="1:7" x14ac:dyDescent="0.25">
      <c r="A2" t="s">
        <v>90</v>
      </c>
      <c r="B2">
        <v>6.2E-2</v>
      </c>
      <c r="C2">
        <v>6.6000000000000003E-2</v>
      </c>
      <c r="D2">
        <v>5.8999999999999997E-2</v>
      </c>
      <c r="E2">
        <v>0.156</v>
      </c>
      <c r="F2">
        <v>0.186</v>
      </c>
      <c r="G2">
        <v>0.183</v>
      </c>
    </row>
    <row r="3" spans="1:7" x14ac:dyDescent="0.25">
      <c r="A3" t="s">
        <v>91</v>
      </c>
      <c r="B3">
        <v>4.8000000000000001E-2</v>
      </c>
      <c r="C3">
        <v>6.0999999999999999E-2</v>
      </c>
      <c r="D3">
        <v>6.8000000000000005E-2</v>
      </c>
      <c r="E3">
        <v>4.5999999999999999E-2</v>
      </c>
      <c r="F3">
        <v>5.3999999999999999E-2</v>
      </c>
      <c r="G3">
        <v>5.8000000000000003E-2</v>
      </c>
    </row>
    <row r="4" spans="1:7" x14ac:dyDescent="0.25">
      <c r="A4" t="s">
        <v>92</v>
      </c>
      <c r="B4">
        <v>5.6000000000000001E-2</v>
      </c>
      <c r="C4">
        <v>6.0999999999999999E-2</v>
      </c>
      <c r="D4" t="s">
        <v>93</v>
      </c>
      <c r="E4">
        <v>0.16600000000000001</v>
      </c>
      <c r="F4">
        <v>0.182</v>
      </c>
      <c r="G4">
        <v>0.16900000000000001</v>
      </c>
    </row>
    <row r="5" spans="1:7" x14ac:dyDescent="0.25">
      <c r="A5" t="s">
        <v>94</v>
      </c>
      <c r="B5">
        <v>7.0000000000000007E-2</v>
      </c>
      <c r="C5">
        <v>6.6000000000000003E-2</v>
      </c>
      <c r="D5">
        <v>6.2E-2</v>
      </c>
      <c r="E5">
        <v>5.7000000000000002E-2</v>
      </c>
      <c r="F5">
        <v>5.6000000000000001E-2</v>
      </c>
      <c r="G5">
        <v>6.2E-2</v>
      </c>
    </row>
    <row r="6" spans="1:7" x14ac:dyDescent="0.25">
      <c r="A6" t="s">
        <v>95</v>
      </c>
      <c r="B6">
        <v>6.9000000000000006E-2</v>
      </c>
      <c r="C6">
        <v>5.5E-2</v>
      </c>
      <c r="D6">
        <v>7.0000000000000007E-2</v>
      </c>
      <c r="E6">
        <v>7.6999999999999999E-2</v>
      </c>
      <c r="F6">
        <v>8.1000000000000003E-2</v>
      </c>
      <c r="G6">
        <v>8.1000000000000003E-2</v>
      </c>
    </row>
    <row r="7" spans="1:7" x14ac:dyDescent="0.25">
      <c r="A7" t="s">
        <v>96</v>
      </c>
      <c r="B7">
        <v>5.3999999999999999E-2</v>
      </c>
      <c r="C7">
        <v>7.1999999999999995E-2</v>
      </c>
      <c r="D7">
        <v>6.6000000000000003E-2</v>
      </c>
      <c r="E7">
        <v>5.5E-2</v>
      </c>
      <c r="F7">
        <v>6.0999999999999999E-2</v>
      </c>
      <c r="G7">
        <v>6.6000000000000003E-2</v>
      </c>
    </row>
    <row r="8" spans="1:7" x14ac:dyDescent="0.25">
      <c r="A8" t="s">
        <v>97</v>
      </c>
      <c r="B8">
        <v>6.9000000000000006E-2</v>
      </c>
      <c r="C8">
        <v>8.2000000000000003E-2</v>
      </c>
      <c r="D8">
        <v>8.8999999999999996E-2</v>
      </c>
      <c r="E8">
        <v>0.08</v>
      </c>
      <c r="F8">
        <v>9.6000000000000002E-2</v>
      </c>
      <c r="G8">
        <v>8.4000000000000005E-2</v>
      </c>
    </row>
    <row r="9" spans="1:7" x14ac:dyDescent="0.25">
      <c r="A9" t="s">
        <v>98</v>
      </c>
      <c r="B9">
        <v>6.8000000000000005E-2</v>
      </c>
      <c r="C9">
        <v>6.2E-2</v>
      </c>
      <c r="D9">
        <v>6.0999999999999999E-2</v>
      </c>
      <c r="E9">
        <v>6.4000000000000001E-2</v>
      </c>
      <c r="F9">
        <v>6.6000000000000003E-2</v>
      </c>
      <c r="G9">
        <v>5.6000000000000001E-2</v>
      </c>
    </row>
    <row r="10" spans="1:7" x14ac:dyDescent="0.25">
      <c r="A10" t="s">
        <v>99</v>
      </c>
      <c r="B10">
        <v>7.2999999999999995E-2</v>
      </c>
      <c r="C10">
        <v>6.7000000000000004E-2</v>
      </c>
      <c r="D10">
        <v>6.9000000000000006E-2</v>
      </c>
      <c r="E10">
        <v>6.5000000000000002E-2</v>
      </c>
      <c r="F10">
        <v>7.0999999999999994E-2</v>
      </c>
      <c r="G10">
        <v>7.3999999999999996E-2</v>
      </c>
    </row>
    <row r="11" spans="1:7" x14ac:dyDescent="0.25">
      <c r="A11" t="s">
        <v>100</v>
      </c>
      <c r="B11">
        <v>6.5000000000000002E-2</v>
      </c>
      <c r="C11">
        <v>9.2999999999999999E-2</v>
      </c>
      <c r="D11">
        <v>0.08</v>
      </c>
      <c r="E11">
        <v>0.08</v>
      </c>
      <c r="F11">
        <v>6.8000000000000005E-2</v>
      </c>
      <c r="G11">
        <v>7.5999999999999998E-2</v>
      </c>
    </row>
    <row r="12" spans="1:7" x14ac:dyDescent="0.25">
      <c r="A12" t="s">
        <v>101</v>
      </c>
      <c r="B12">
        <v>7.0000000000000007E-2</v>
      </c>
      <c r="C12">
        <v>7.9000000000000001E-2</v>
      </c>
      <c r="D12">
        <v>8.2000000000000003E-2</v>
      </c>
      <c r="E12">
        <v>0.153</v>
      </c>
      <c r="F12">
        <v>0.16400000000000001</v>
      </c>
      <c r="G12">
        <v>0.16400000000000001</v>
      </c>
    </row>
    <row r="13" spans="1:7" x14ac:dyDescent="0.25">
      <c r="A13" t="s">
        <v>102</v>
      </c>
      <c r="B13">
        <v>5.8999999999999997E-2</v>
      </c>
      <c r="C13">
        <v>5.8000000000000003E-2</v>
      </c>
      <c r="D13">
        <v>5.6000000000000001E-2</v>
      </c>
      <c r="E13">
        <v>5.5E-2</v>
      </c>
      <c r="F13">
        <v>6.5000000000000002E-2</v>
      </c>
      <c r="G13">
        <v>6.3E-2</v>
      </c>
    </row>
    <row r="14" spans="1:7" x14ac:dyDescent="0.25">
      <c r="A14" t="s">
        <v>103</v>
      </c>
      <c r="B14">
        <v>7.8E-2</v>
      </c>
      <c r="C14">
        <v>7.6999999999999999E-2</v>
      </c>
      <c r="D14">
        <v>7.4999999999999997E-2</v>
      </c>
      <c r="E14">
        <v>0.51500000000000001</v>
      </c>
      <c r="F14">
        <v>0.51300000000000001</v>
      </c>
      <c r="G14">
        <v>0.47099999999999997</v>
      </c>
    </row>
    <row r="15" spans="1:7" x14ac:dyDescent="0.25">
      <c r="A15" t="s">
        <v>104</v>
      </c>
      <c r="B15">
        <v>5.8999999999999997E-2</v>
      </c>
      <c r="C15">
        <v>6.8000000000000005E-2</v>
      </c>
      <c r="D15">
        <v>6.3E-2</v>
      </c>
      <c r="E15">
        <v>0.38300000000000001</v>
      </c>
      <c r="F15">
        <v>0.379</v>
      </c>
      <c r="G15">
        <v>0.38400000000000001</v>
      </c>
    </row>
    <row r="16" spans="1:7" x14ac:dyDescent="0.25">
      <c r="A16" t="s">
        <v>105</v>
      </c>
      <c r="B16">
        <v>0.09</v>
      </c>
      <c r="C16">
        <v>9.5000000000000001E-2</v>
      </c>
      <c r="D16">
        <v>9.2999999999999999E-2</v>
      </c>
      <c r="E16">
        <v>6.7000000000000004E-2</v>
      </c>
      <c r="F16">
        <v>7.1999999999999995E-2</v>
      </c>
      <c r="G16">
        <v>7.0999999999999994E-2</v>
      </c>
    </row>
    <row r="17" spans="1:7" x14ac:dyDescent="0.25">
      <c r="A17" t="s">
        <v>106</v>
      </c>
      <c r="B17">
        <v>7.1999999999999995E-2</v>
      </c>
      <c r="C17">
        <v>5.6000000000000001E-2</v>
      </c>
      <c r="D17">
        <v>5.1999999999999998E-2</v>
      </c>
      <c r="E17">
        <v>6.8000000000000005E-2</v>
      </c>
      <c r="F17">
        <v>6.9000000000000006E-2</v>
      </c>
      <c r="G17">
        <v>6.6000000000000003E-2</v>
      </c>
    </row>
    <row r="18" spans="1:7" x14ac:dyDescent="0.25">
      <c r="A18" t="s">
        <v>107</v>
      </c>
      <c r="B18">
        <v>6.3E-2</v>
      </c>
      <c r="C18">
        <v>6.2E-2</v>
      </c>
      <c r="D18">
        <v>5.8999999999999997E-2</v>
      </c>
      <c r="E18">
        <v>0.122</v>
      </c>
      <c r="F18">
        <v>0.155</v>
      </c>
      <c r="G18">
        <v>0.153</v>
      </c>
    </row>
    <row r="19" spans="1:7" x14ac:dyDescent="0.25">
      <c r="A19" t="s">
        <v>108</v>
      </c>
      <c r="B19">
        <v>7.2999999999999995E-2</v>
      </c>
      <c r="C19">
        <v>8.4000000000000005E-2</v>
      </c>
      <c r="D19">
        <v>7.5999999999999998E-2</v>
      </c>
      <c r="E19">
        <v>0.152</v>
      </c>
      <c r="F19">
        <v>0.13900000000000001</v>
      </c>
      <c r="G19">
        <v>0.151</v>
      </c>
    </row>
    <row r="20" spans="1:7" x14ac:dyDescent="0.25">
      <c r="A20" t="s">
        <v>109</v>
      </c>
      <c r="B20">
        <v>7.6999999999999999E-2</v>
      </c>
      <c r="C20">
        <v>8.5999999999999993E-2</v>
      </c>
      <c r="D20">
        <v>8.2000000000000003E-2</v>
      </c>
      <c r="E20">
        <v>7.2999999999999995E-2</v>
      </c>
      <c r="F20">
        <v>8.2000000000000003E-2</v>
      </c>
      <c r="G20">
        <v>8.4000000000000005E-2</v>
      </c>
    </row>
    <row r="21" spans="1:7" x14ac:dyDescent="0.25">
      <c r="A21" t="s">
        <v>110</v>
      </c>
      <c r="B21">
        <v>6.5000000000000002E-2</v>
      </c>
      <c r="C21">
        <v>5.8999999999999997E-2</v>
      </c>
      <c r="D21">
        <v>5.8000000000000003E-2</v>
      </c>
      <c r="E21">
        <v>7.8E-2</v>
      </c>
      <c r="F21">
        <v>7.5999999999999998E-2</v>
      </c>
      <c r="G21">
        <v>7.4999999999999997E-2</v>
      </c>
    </row>
    <row r="22" spans="1:7" x14ac:dyDescent="0.25">
      <c r="A22" t="s">
        <v>111</v>
      </c>
      <c r="B22">
        <v>6.9000000000000006E-2</v>
      </c>
      <c r="C22">
        <v>7.0000000000000007E-2</v>
      </c>
      <c r="D22">
        <v>7.0999999999999994E-2</v>
      </c>
      <c r="E22">
        <v>0.56000000000000005</v>
      </c>
      <c r="F22">
        <v>0.55000000000000004</v>
      </c>
      <c r="G22">
        <v>0.51600000000000001</v>
      </c>
    </row>
    <row r="23" spans="1:7" x14ac:dyDescent="0.25">
      <c r="A23" t="s">
        <v>112</v>
      </c>
      <c r="B23">
        <v>8.8999999999999996E-2</v>
      </c>
      <c r="C23">
        <v>9.9000000000000005E-2</v>
      </c>
      <c r="D23">
        <v>7.4999999999999997E-2</v>
      </c>
      <c r="E23">
        <v>9.9000000000000005E-2</v>
      </c>
      <c r="F23" t="s">
        <v>113</v>
      </c>
      <c r="G23">
        <v>0.129</v>
      </c>
    </row>
    <row r="24" spans="1:7" x14ac:dyDescent="0.25">
      <c r="A24" t="s">
        <v>114</v>
      </c>
      <c r="B24">
        <v>7.0999999999999994E-2</v>
      </c>
      <c r="C24">
        <v>7.1999999999999995E-2</v>
      </c>
      <c r="D24">
        <v>6.0999999999999999E-2</v>
      </c>
      <c r="E24" t="s">
        <v>115</v>
      </c>
      <c r="F24">
        <v>0.46600000000000003</v>
      </c>
      <c r="G24">
        <v>0.33300000000000002</v>
      </c>
    </row>
    <row r="25" spans="1:7" x14ac:dyDescent="0.25">
      <c r="A25" t="s">
        <v>116</v>
      </c>
      <c r="B25">
        <v>6.4000000000000001E-2</v>
      </c>
      <c r="C25">
        <v>6.8000000000000005E-2</v>
      </c>
      <c r="D25">
        <v>6.4000000000000001E-2</v>
      </c>
      <c r="E25">
        <v>0.308</v>
      </c>
      <c r="F25">
        <v>0.307</v>
      </c>
      <c r="G25" t="s">
        <v>117</v>
      </c>
    </row>
    <row r="26" spans="1:7" x14ac:dyDescent="0.25">
      <c r="A26" t="s">
        <v>118</v>
      </c>
      <c r="B26">
        <v>6.7000000000000004E-2</v>
      </c>
      <c r="C26">
        <v>6.4000000000000001E-2</v>
      </c>
      <c r="D26">
        <v>7.4999999999999997E-2</v>
      </c>
      <c r="E26">
        <v>0.53600000000000003</v>
      </c>
      <c r="F26">
        <v>0.495</v>
      </c>
      <c r="G26">
        <v>0.438</v>
      </c>
    </row>
    <row r="27" spans="1:7" x14ac:dyDescent="0.25">
      <c r="A27" t="s">
        <v>119</v>
      </c>
      <c r="B27">
        <v>0.109</v>
      </c>
      <c r="C27">
        <v>9.1999999999999998E-2</v>
      </c>
      <c r="D27">
        <v>8.3000000000000004E-2</v>
      </c>
      <c r="E27">
        <v>6.8000000000000005E-2</v>
      </c>
      <c r="F27">
        <v>8.3000000000000004E-2</v>
      </c>
      <c r="G27">
        <v>7.9000000000000001E-2</v>
      </c>
    </row>
    <row r="28" spans="1:7" x14ac:dyDescent="0.25">
      <c r="A28" t="s">
        <v>120</v>
      </c>
      <c r="B28">
        <v>0.13400000000000001</v>
      </c>
      <c r="C28">
        <v>0.13900000000000001</v>
      </c>
      <c r="D28">
        <v>0.13300000000000001</v>
      </c>
      <c r="E28">
        <v>0.34899999999999998</v>
      </c>
      <c r="F28">
        <v>0.34300000000000003</v>
      </c>
      <c r="G28">
        <v>0.34300000000000003</v>
      </c>
    </row>
    <row r="29" spans="1:7" x14ac:dyDescent="0.25">
      <c r="A29" t="s">
        <v>121</v>
      </c>
      <c r="B29">
        <v>0.08</v>
      </c>
      <c r="C29">
        <v>9.2999999999999999E-2</v>
      </c>
      <c r="D29">
        <v>8.8999999999999996E-2</v>
      </c>
      <c r="E29">
        <v>0.16600000000000001</v>
      </c>
      <c r="F29">
        <v>0.16600000000000001</v>
      </c>
      <c r="G29">
        <v>0.16400000000000001</v>
      </c>
    </row>
    <row r="30" spans="1:7" x14ac:dyDescent="0.25">
      <c r="A30" t="s">
        <v>122</v>
      </c>
      <c r="B30">
        <v>6.7000000000000004E-2</v>
      </c>
      <c r="C30">
        <v>7.2999999999999995E-2</v>
      </c>
      <c r="D30">
        <v>7.6999999999999999E-2</v>
      </c>
      <c r="E30">
        <v>0.06</v>
      </c>
      <c r="F30">
        <v>7.4999999999999997E-2</v>
      </c>
      <c r="G30">
        <v>7.4999999999999997E-2</v>
      </c>
    </row>
    <row r="31" spans="1:7" x14ac:dyDescent="0.25">
      <c r="A31" t="s">
        <v>123</v>
      </c>
      <c r="B31">
        <v>0.14699999999999999</v>
      </c>
      <c r="C31">
        <v>0.11799999999999999</v>
      </c>
      <c r="D31">
        <v>0.105</v>
      </c>
      <c r="E31">
        <v>7.1999999999999995E-2</v>
      </c>
      <c r="F31">
        <v>9.0999999999999998E-2</v>
      </c>
      <c r="G31">
        <v>8.8999999999999996E-2</v>
      </c>
    </row>
    <row r="32" spans="1:7" x14ac:dyDescent="0.25">
      <c r="A32" t="s">
        <v>124</v>
      </c>
      <c r="B32">
        <v>7.4999999999999997E-2</v>
      </c>
      <c r="C32">
        <v>7.0000000000000007E-2</v>
      </c>
      <c r="D32">
        <v>7.5999999999999998E-2</v>
      </c>
      <c r="E32">
        <v>0.12</v>
      </c>
      <c r="F32">
        <v>0.129</v>
      </c>
      <c r="G32">
        <v>0.13</v>
      </c>
    </row>
    <row r="33" spans="1:7" x14ac:dyDescent="0.25">
      <c r="A33" t="s">
        <v>125</v>
      </c>
      <c r="B33">
        <v>8.1000000000000003E-2</v>
      </c>
      <c r="C33">
        <v>8.2000000000000003E-2</v>
      </c>
      <c r="D33">
        <v>8.5999999999999993E-2</v>
      </c>
      <c r="E33">
        <v>6.8000000000000005E-2</v>
      </c>
      <c r="F33">
        <v>7.2999999999999995E-2</v>
      </c>
      <c r="G33">
        <v>7.6999999999999999E-2</v>
      </c>
    </row>
    <row r="34" spans="1:7" x14ac:dyDescent="0.25">
      <c r="A34" t="s">
        <v>126</v>
      </c>
      <c r="B34">
        <v>8.2000000000000003E-2</v>
      </c>
      <c r="C34">
        <v>9.4E-2</v>
      </c>
      <c r="D34">
        <v>9.5000000000000001E-2</v>
      </c>
      <c r="E34">
        <v>8.4000000000000005E-2</v>
      </c>
      <c r="F34">
        <v>0.1</v>
      </c>
      <c r="G34">
        <v>0.111</v>
      </c>
    </row>
    <row r="35" spans="1:7" x14ac:dyDescent="0.25">
      <c r="A35" t="s">
        <v>127</v>
      </c>
      <c r="B35">
        <v>7.2999999999999995E-2</v>
      </c>
      <c r="C35">
        <v>8.2000000000000003E-2</v>
      </c>
      <c r="D35">
        <v>8.4000000000000005E-2</v>
      </c>
      <c r="E35">
        <v>0.06</v>
      </c>
      <c r="F35">
        <v>7.6999999999999999E-2</v>
      </c>
      <c r="G35">
        <v>7.0999999999999994E-2</v>
      </c>
    </row>
    <row r="36" spans="1:7" x14ac:dyDescent="0.25">
      <c r="A36" t="s">
        <v>128</v>
      </c>
      <c r="B36">
        <v>7.4999999999999997E-2</v>
      </c>
      <c r="C36">
        <v>8.1000000000000003E-2</v>
      </c>
      <c r="D36">
        <v>7.8E-2</v>
      </c>
      <c r="E36">
        <v>9.7000000000000003E-2</v>
      </c>
      <c r="F36">
        <v>0.115</v>
      </c>
      <c r="G36">
        <v>0.11600000000000001</v>
      </c>
    </row>
    <row r="37" spans="1:7" x14ac:dyDescent="0.25">
      <c r="A37" t="s">
        <v>129</v>
      </c>
      <c r="B37">
        <v>7.9000000000000001E-2</v>
      </c>
      <c r="C37">
        <v>9.1999999999999998E-2</v>
      </c>
      <c r="D37">
        <v>8.5000000000000006E-2</v>
      </c>
      <c r="E37">
        <v>0.08</v>
      </c>
      <c r="F37">
        <v>9.5000000000000001E-2</v>
      </c>
      <c r="G37">
        <v>8.7999999999999995E-2</v>
      </c>
    </row>
    <row r="38" spans="1:7" x14ac:dyDescent="0.25">
      <c r="A38" t="s">
        <v>130</v>
      </c>
      <c r="B38">
        <v>7.6999999999999999E-2</v>
      </c>
      <c r="C38">
        <v>7.4999999999999997E-2</v>
      </c>
      <c r="D38">
        <v>7.8E-2</v>
      </c>
      <c r="E38">
        <v>6.6000000000000003E-2</v>
      </c>
      <c r="F38">
        <v>7.0000000000000007E-2</v>
      </c>
      <c r="G38">
        <v>0.08</v>
      </c>
    </row>
    <row r="39" spans="1:7" x14ac:dyDescent="0.25">
      <c r="A39" t="s">
        <v>131</v>
      </c>
      <c r="B39">
        <v>0.08</v>
      </c>
      <c r="C39">
        <v>8.7999999999999995E-2</v>
      </c>
      <c r="D39">
        <v>7.4999999999999997E-2</v>
      </c>
      <c r="E39">
        <v>6.2E-2</v>
      </c>
      <c r="F39">
        <v>7.4999999999999997E-2</v>
      </c>
      <c r="G39">
        <v>7.4999999999999997E-2</v>
      </c>
    </row>
    <row r="40" spans="1:7" x14ac:dyDescent="0.25">
      <c r="A40" t="s">
        <v>132</v>
      </c>
      <c r="B40">
        <v>6.2E-2</v>
      </c>
      <c r="C40">
        <v>5.7000000000000002E-2</v>
      </c>
      <c r="D40">
        <v>5.6000000000000001E-2</v>
      </c>
      <c r="E40">
        <v>6.5000000000000002E-2</v>
      </c>
      <c r="F40">
        <v>7.0000000000000007E-2</v>
      </c>
      <c r="G40">
        <v>6.8000000000000005E-2</v>
      </c>
    </row>
    <row r="41" spans="1:7" x14ac:dyDescent="0.25">
      <c r="A41" t="s">
        <v>133</v>
      </c>
      <c r="B41">
        <v>7.5999999999999998E-2</v>
      </c>
      <c r="C41">
        <v>8.1000000000000003E-2</v>
      </c>
      <c r="D41">
        <v>8.7999999999999995E-2</v>
      </c>
      <c r="E41">
        <v>7.4999999999999997E-2</v>
      </c>
      <c r="F41">
        <v>7.3999999999999996E-2</v>
      </c>
      <c r="G41">
        <v>8.8999999999999996E-2</v>
      </c>
    </row>
    <row r="42" spans="1:7" x14ac:dyDescent="0.25">
      <c r="A42" t="s">
        <v>134</v>
      </c>
      <c r="B42">
        <v>8.4000000000000005E-2</v>
      </c>
      <c r="C42">
        <v>9.1999999999999998E-2</v>
      </c>
      <c r="D42">
        <v>8.6999999999999994E-2</v>
      </c>
      <c r="E42">
        <v>0.08</v>
      </c>
      <c r="F42">
        <v>8.4000000000000005E-2</v>
      </c>
      <c r="G42">
        <v>9.0999999999999998E-2</v>
      </c>
    </row>
    <row r="43" spans="1:7" x14ac:dyDescent="0.25">
      <c r="A43" t="s">
        <v>135</v>
      </c>
      <c r="B43">
        <v>8.8999999999999996E-2</v>
      </c>
      <c r="C43">
        <v>0.10299999999999999</v>
      </c>
      <c r="D43">
        <v>9.5000000000000001E-2</v>
      </c>
      <c r="E43">
        <v>7.0999999999999994E-2</v>
      </c>
      <c r="F43">
        <v>9.1999999999999998E-2</v>
      </c>
      <c r="G43">
        <v>0.09</v>
      </c>
    </row>
    <row r="44" spans="1:7" x14ac:dyDescent="0.25">
      <c r="A44" t="s">
        <v>136</v>
      </c>
      <c r="B44">
        <v>7.1999999999999995E-2</v>
      </c>
      <c r="C44">
        <v>7.4999999999999997E-2</v>
      </c>
      <c r="D44">
        <v>7.0000000000000007E-2</v>
      </c>
      <c r="E44">
        <v>0.08</v>
      </c>
      <c r="F44">
        <v>8.6999999999999994E-2</v>
      </c>
      <c r="G44">
        <v>8.8999999999999996E-2</v>
      </c>
    </row>
    <row r="45" spans="1:7" x14ac:dyDescent="0.25">
      <c r="A45" t="s">
        <v>137</v>
      </c>
      <c r="B45">
        <v>7.9000000000000001E-2</v>
      </c>
      <c r="C45">
        <v>7.3999999999999996E-2</v>
      </c>
      <c r="D45">
        <v>8.3000000000000004E-2</v>
      </c>
      <c r="E45">
        <v>9.8000000000000004E-2</v>
      </c>
      <c r="F45">
        <v>0.105</v>
      </c>
      <c r="G45">
        <v>0.12</v>
      </c>
    </row>
    <row r="46" spans="1:7" x14ac:dyDescent="0.25">
      <c r="A46" t="s">
        <v>138</v>
      </c>
      <c r="B46">
        <v>0.09</v>
      </c>
      <c r="C46">
        <v>8.8999999999999996E-2</v>
      </c>
      <c r="D46">
        <v>9.0999999999999998E-2</v>
      </c>
      <c r="E46">
        <v>8.4000000000000005E-2</v>
      </c>
      <c r="F46">
        <v>8.6999999999999994E-2</v>
      </c>
      <c r="G46">
        <v>8.5999999999999993E-2</v>
      </c>
    </row>
    <row r="47" spans="1:7" x14ac:dyDescent="0.25">
      <c r="A47" t="s">
        <v>139</v>
      </c>
      <c r="B47">
        <v>7.9000000000000001E-2</v>
      </c>
      <c r="C47">
        <v>8.1000000000000003E-2</v>
      </c>
      <c r="D47">
        <v>8.3000000000000004E-2</v>
      </c>
      <c r="E47">
        <v>6.6000000000000003E-2</v>
      </c>
      <c r="F47">
        <v>8.2000000000000003E-2</v>
      </c>
      <c r="G47">
        <v>8.4000000000000005E-2</v>
      </c>
    </row>
    <row r="48" spans="1:7" x14ac:dyDescent="0.25">
      <c r="A48" t="s">
        <v>140</v>
      </c>
      <c r="B48">
        <v>8.5999999999999993E-2</v>
      </c>
      <c r="C48">
        <v>9.6000000000000002E-2</v>
      </c>
      <c r="D48">
        <v>9.1999999999999998E-2</v>
      </c>
      <c r="E48">
        <v>0.19500000000000001</v>
      </c>
      <c r="F48">
        <v>0.214</v>
      </c>
      <c r="G48">
        <v>0.23200000000000001</v>
      </c>
    </row>
    <row r="49" spans="1:7" x14ac:dyDescent="0.25">
      <c r="A49" t="s">
        <v>141</v>
      </c>
      <c r="B49">
        <v>8.1000000000000003E-2</v>
      </c>
      <c r="C49">
        <v>8.5000000000000006E-2</v>
      </c>
      <c r="D49">
        <v>8.5000000000000006E-2</v>
      </c>
      <c r="E49">
        <v>0.08</v>
      </c>
      <c r="F49">
        <v>9.6000000000000002E-2</v>
      </c>
      <c r="G49">
        <v>8.7999999999999995E-2</v>
      </c>
    </row>
    <row r="50" spans="1:7" x14ac:dyDescent="0.25">
      <c r="A50" t="s">
        <v>142</v>
      </c>
      <c r="B50">
        <v>9.5000000000000001E-2</v>
      </c>
      <c r="C50">
        <v>9.2999999999999999E-2</v>
      </c>
      <c r="D50">
        <v>8.3000000000000004E-2</v>
      </c>
      <c r="E50">
        <v>8.5000000000000006E-2</v>
      </c>
      <c r="F50">
        <v>8.2000000000000003E-2</v>
      </c>
      <c r="G50">
        <v>9.0999999999999998E-2</v>
      </c>
    </row>
    <row r="51" spans="1:7" x14ac:dyDescent="0.25">
      <c r="A51" t="s">
        <v>143</v>
      </c>
      <c r="B51">
        <v>0.10199999999999999</v>
      </c>
      <c r="C51">
        <v>9.4E-2</v>
      </c>
      <c r="D51">
        <v>9.7000000000000003E-2</v>
      </c>
      <c r="E51">
        <v>5.6000000000000001E-2</v>
      </c>
      <c r="F51">
        <v>7.2999999999999995E-2</v>
      </c>
      <c r="G51">
        <v>6.9000000000000006E-2</v>
      </c>
    </row>
    <row r="52" spans="1:7" x14ac:dyDescent="0.25">
      <c r="A52" t="s">
        <v>144</v>
      </c>
      <c r="B52">
        <v>0.08</v>
      </c>
      <c r="C52">
        <v>8.5000000000000006E-2</v>
      </c>
      <c r="D52">
        <v>6.3E-2</v>
      </c>
      <c r="E52">
        <v>6.0999999999999999E-2</v>
      </c>
      <c r="F52">
        <v>5.8999999999999997E-2</v>
      </c>
      <c r="G52">
        <v>6.2E-2</v>
      </c>
    </row>
    <row r="53" spans="1:7" x14ac:dyDescent="0.25">
      <c r="A53" t="s">
        <v>145</v>
      </c>
      <c r="B53">
        <v>8.3000000000000004E-2</v>
      </c>
      <c r="C53">
        <v>9.4E-2</v>
      </c>
      <c r="D53">
        <v>7.5999999999999998E-2</v>
      </c>
      <c r="E53" t="s">
        <v>146</v>
      </c>
      <c r="F53">
        <v>0.86399999999999999</v>
      </c>
      <c r="G53">
        <v>0.79300000000000004</v>
      </c>
    </row>
    <row r="54" spans="1:7" x14ac:dyDescent="0.25">
      <c r="A54" t="s">
        <v>147</v>
      </c>
      <c r="B54">
        <v>5.8999999999999997E-2</v>
      </c>
      <c r="C54">
        <v>5.3999999999999999E-2</v>
      </c>
      <c r="D54">
        <v>5.5E-2</v>
      </c>
      <c r="E54">
        <v>0.79400000000000004</v>
      </c>
      <c r="F54" t="s">
        <v>148</v>
      </c>
      <c r="G54">
        <v>0.74099999999999999</v>
      </c>
    </row>
    <row r="55" spans="1:7" x14ac:dyDescent="0.25">
      <c r="A55" t="s">
        <v>149</v>
      </c>
      <c r="B55">
        <v>6.2E-2</v>
      </c>
      <c r="C55">
        <v>5.7000000000000002E-2</v>
      </c>
      <c r="D55">
        <v>5.7000000000000002E-2</v>
      </c>
      <c r="E55" t="s">
        <v>150</v>
      </c>
      <c r="F55">
        <v>0.77</v>
      </c>
      <c r="G55">
        <v>0.91100000000000003</v>
      </c>
    </row>
    <row r="56" spans="1:7" x14ac:dyDescent="0.25">
      <c r="A56" t="s">
        <v>151</v>
      </c>
      <c r="B56">
        <v>0.06</v>
      </c>
      <c r="C56">
        <v>7.8E-2</v>
      </c>
      <c r="D56">
        <v>6.6000000000000003E-2</v>
      </c>
      <c r="E56">
        <v>0.318</v>
      </c>
      <c r="F56">
        <v>0.31900000000000001</v>
      </c>
      <c r="G56">
        <v>0.318</v>
      </c>
    </row>
    <row r="57" spans="1:7" x14ac:dyDescent="0.25">
      <c r="A57" t="s">
        <v>152</v>
      </c>
      <c r="B57">
        <v>8.8999999999999996E-2</v>
      </c>
      <c r="C57">
        <v>0.121</v>
      </c>
      <c r="D57">
        <v>9.2999999999999999E-2</v>
      </c>
      <c r="E57">
        <v>9.4E-2</v>
      </c>
      <c r="F57">
        <v>0.11899999999999999</v>
      </c>
      <c r="G57">
        <v>0.104</v>
      </c>
    </row>
    <row r="58" spans="1:7" x14ac:dyDescent="0.25">
      <c r="A58" t="s">
        <v>153</v>
      </c>
      <c r="B58">
        <v>7.6999999999999999E-2</v>
      </c>
      <c r="C58">
        <v>7.4999999999999997E-2</v>
      </c>
      <c r="D58">
        <v>7.2999999999999995E-2</v>
      </c>
      <c r="E58">
        <v>0.375</v>
      </c>
      <c r="F58">
        <v>0.42099999999999999</v>
      </c>
      <c r="G58">
        <v>0.4</v>
      </c>
    </row>
    <row r="59" spans="1:7" x14ac:dyDescent="0.25">
      <c r="A59" t="s">
        <v>154</v>
      </c>
      <c r="B59">
        <v>6.4000000000000001E-2</v>
      </c>
      <c r="C59">
        <v>6.3E-2</v>
      </c>
      <c r="D59">
        <v>6.2E-2</v>
      </c>
      <c r="E59">
        <v>0.18</v>
      </c>
      <c r="F59">
        <v>0.17100000000000001</v>
      </c>
      <c r="G59">
        <v>0.16600000000000001</v>
      </c>
    </row>
    <row r="60" spans="1:7" x14ac:dyDescent="0.25">
      <c r="A60" t="s">
        <v>155</v>
      </c>
      <c r="B60">
        <v>5.1999999999999998E-2</v>
      </c>
      <c r="C60">
        <v>7.6999999999999999E-2</v>
      </c>
      <c r="D60">
        <v>0.06</v>
      </c>
      <c r="E60">
        <v>7.0000000000000007E-2</v>
      </c>
      <c r="F60">
        <v>7.3999999999999996E-2</v>
      </c>
      <c r="G60">
        <v>7.9000000000000001E-2</v>
      </c>
    </row>
    <row r="61" spans="1:7" x14ac:dyDescent="0.25">
      <c r="A61" t="s">
        <v>156</v>
      </c>
      <c r="B61">
        <v>9.9000000000000005E-2</v>
      </c>
      <c r="C61">
        <v>0.129</v>
      </c>
      <c r="D61">
        <v>0.1</v>
      </c>
      <c r="E61">
        <v>6.3E-2</v>
      </c>
      <c r="F61">
        <v>8.3000000000000004E-2</v>
      </c>
      <c r="G61">
        <v>6.3E-2</v>
      </c>
    </row>
    <row r="62" spans="1:7" x14ac:dyDescent="0.25">
      <c r="A62" t="s">
        <v>157</v>
      </c>
      <c r="B62">
        <v>8.3000000000000004E-2</v>
      </c>
      <c r="C62">
        <v>7.9000000000000001E-2</v>
      </c>
      <c r="D62">
        <v>8.7999999999999995E-2</v>
      </c>
      <c r="E62">
        <v>9.1999999999999998E-2</v>
      </c>
      <c r="F62">
        <v>0.109</v>
      </c>
      <c r="G62">
        <v>9.6000000000000002E-2</v>
      </c>
    </row>
    <row r="63" spans="1:7" x14ac:dyDescent="0.25">
      <c r="A63" t="s">
        <v>158</v>
      </c>
      <c r="B63">
        <v>7.0000000000000007E-2</v>
      </c>
      <c r="C63">
        <v>6.3E-2</v>
      </c>
      <c r="D63">
        <v>7.1999999999999995E-2</v>
      </c>
      <c r="E63">
        <v>8.3000000000000004E-2</v>
      </c>
      <c r="F63">
        <v>9.6000000000000002E-2</v>
      </c>
      <c r="G63">
        <v>9.9000000000000005E-2</v>
      </c>
    </row>
    <row r="64" spans="1:7" x14ac:dyDescent="0.25">
      <c r="A64" t="s">
        <v>159</v>
      </c>
      <c r="B64">
        <v>6.2E-2</v>
      </c>
      <c r="C64">
        <v>7.5999999999999998E-2</v>
      </c>
      <c r="D64">
        <v>0.09</v>
      </c>
      <c r="E64">
        <v>9.2999999999999999E-2</v>
      </c>
      <c r="F64">
        <v>8.8999999999999996E-2</v>
      </c>
      <c r="G64">
        <v>9.0999999999999998E-2</v>
      </c>
    </row>
    <row r="65" spans="1:7" x14ac:dyDescent="0.25">
      <c r="A65" t="s">
        <v>160</v>
      </c>
      <c r="B65">
        <v>0.11799999999999999</v>
      </c>
      <c r="C65">
        <v>0.12</v>
      </c>
      <c r="D65">
        <v>0.111</v>
      </c>
      <c r="E65">
        <v>0.17699999999999999</v>
      </c>
      <c r="F65">
        <v>0.188</v>
      </c>
      <c r="G65">
        <v>0.2</v>
      </c>
    </row>
    <row r="66" spans="1:7" x14ac:dyDescent="0.25">
      <c r="A66" t="s">
        <v>161</v>
      </c>
      <c r="B66">
        <v>7.6999999999999999E-2</v>
      </c>
      <c r="C66">
        <v>6.6000000000000003E-2</v>
      </c>
      <c r="D66">
        <v>6.0999999999999999E-2</v>
      </c>
      <c r="E66">
        <v>5.8000000000000003E-2</v>
      </c>
      <c r="F66">
        <v>8.5000000000000006E-2</v>
      </c>
      <c r="G66">
        <v>6.8000000000000005E-2</v>
      </c>
    </row>
    <row r="67" spans="1:7" x14ac:dyDescent="0.25">
      <c r="A67" t="s">
        <v>162</v>
      </c>
      <c r="B67">
        <v>6.5000000000000002E-2</v>
      </c>
      <c r="C67">
        <v>6.5000000000000002E-2</v>
      </c>
      <c r="D67">
        <v>6.8000000000000005E-2</v>
      </c>
      <c r="E67">
        <v>6.4000000000000001E-2</v>
      </c>
      <c r="F67">
        <v>7.3999999999999996E-2</v>
      </c>
      <c r="G67">
        <v>8.4000000000000005E-2</v>
      </c>
    </row>
    <row r="68" spans="1:7" x14ac:dyDescent="0.25">
      <c r="A68" t="s">
        <v>163</v>
      </c>
      <c r="B68">
        <v>8.4000000000000005E-2</v>
      </c>
      <c r="C68">
        <v>7.2999999999999995E-2</v>
      </c>
      <c r="D68">
        <v>7.6999999999999999E-2</v>
      </c>
      <c r="E68">
        <v>0.11899999999999999</v>
      </c>
      <c r="F68">
        <v>0.108</v>
      </c>
      <c r="G68">
        <v>0.14099999999999999</v>
      </c>
    </row>
    <row r="69" spans="1:7" x14ac:dyDescent="0.25">
      <c r="A69" t="s">
        <v>164</v>
      </c>
      <c r="B69">
        <v>9.0999999999999998E-2</v>
      </c>
      <c r="C69">
        <v>0.104</v>
      </c>
      <c r="D69">
        <v>9.4E-2</v>
      </c>
      <c r="E69">
        <v>5.8000000000000003E-2</v>
      </c>
      <c r="F69">
        <v>6.6000000000000003E-2</v>
      </c>
      <c r="G69">
        <v>6.8000000000000005E-2</v>
      </c>
    </row>
    <row r="70" spans="1:7" x14ac:dyDescent="0.25">
      <c r="A70" t="s">
        <v>165</v>
      </c>
      <c r="B70">
        <v>0.247</v>
      </c>
      <c r="C70">
        <v>0.20100000000000001</v>
      </c>
      <c r="D70">
        <v>0.191</v>
      </c>
      <c r="E70">
        <v>0.17299999999999999</v>
      </c>
      <c r="F70">
        <v>0.17100000000000001</v>
      </c>
      <c r="G70">
        <v>0.17599999999999999</v>
      </c>
    </row>
    <row r="71" spans="1:7" x14ac:dyDescent="0.25">
      <c r="A71" t="s">
        <v>166</v>
      </c>
      <c r="B71">
        <v>0.08</v>
      </c>
      <c r="C71">
        <v>8.8999999999999996E-2</v>
      </c>
      <c r="D71">
        <v>8.2000000000000003E-2</v>
      </c>
      <c r="E71">
        <v>7.0000000000000007E-2</v>
      </c>
      <c r="F71">
        <v>8.2000000000000003E-2</v>
      </c>
      <c r="G71">
        <v>8.4000000000000005E-2</v>
      </c>
    </row>
    <row r="72" spans="1:7" x14ac:dyDescent="0.25">
      <c r="A72" t="s">
        <v>167</v>
      </c>
      <c r="B72">
        <v>9.1999999999999998E-2</v>
      </c>
      <c r="C72">
        <v>8.5000000000000006E-2</v>
      </c>
      <c r="D72">
        <v>6.7000000000000004E-2</v>
      </c>
      <c r="E72">
        <v>8.4000000000000005E-2</v>
      </c>
      <c r="F72">
        <v>0.1</v>
      </c>
      <c r="G72">
        <v>8.5000000000000006E-2</v>
      </c>
    </row>
    <row r="73" spans="1:7" x14ac:dyDescent="0.25">
      <c r="A73" t="s">
        <v>168</v>
      </c>
      <c r="B73">
        <v>0.13100000000000001</v>
      </c>
      <c r="C73">
        <v>0.20300000000000001</v>
      </c>
      <c r="D73">
        <v>0.128</v>
      </c>
      <c r="E73">
        <v>7.6999999999999999E-2</v>
      </c>
      <c r="F73">
        <v>7.8E-2</v>
      </c>
      <c r="G73">
        <v>8.2000000000000003E-2</v>
      </c>
    </row>
    <row r="74" spans="1:7" x14ac:dyDescent="0.25">
      <c r="A74" t="s">
        <v>169</v>
      </c>
      <c r="B74">
        <v>7.5999999999999998E-2</v>
      </c>
      <c r="C74" t="s">
        <v>170</v>
      </c>
      <c r="D74">
        <v>6.8000000000000005E-2</v>
      </c>
      <c r="E74">
        <v>7.0999999999999994E-2</v>
      </c>
      <c r="F74">
        <v>6.6000000000000003E-2</v>
      </c>
      <c r="G74">
        <v>6.6000000000000003E-2</v>
      </c>
    </row>
    <row r="75" spans="1:7" x14ac:dyDescent="0.25">
      <c r="A75" t="s">
        <v>171</v>
      </c>
      <c r="B75">
        <v>8.4000000000000005E-2</v>
      </c>
      <c r="C75">
        <v>8.2000000000000003E-2</v>
      </c>
      <c r="D75">
        <v>8.7999999999999995E-2</v>
      </c>
      <c r="E75">
        <v>0.108</v>
      </c>
      <c r="F75">
        <v>0.13200000000000001</v>
      </c>
      <c r="G75">
        <v>0.124</v>
      </c>
    </row>
    <row r="76" spans="1:7" x14ac:dyDescent="0.25">
      <c r="A76" t="s">
        <v>172</v>
      </c>
      <c r="B76">
        <v>9.9000000000000005E-2</v>
      </c>
      <c r="C76">
        <v>9.1999999999999998E-2</v>
      </c>
      <c r="D76">
        <v>8.4000000000000005E-2</v>
      </c>
      <c r="E76">
        <v>0.123</v>
      </c>
      <c r="F76">
        <v>0.13900000000000001</v>
      </c>
      <c r="G76">
        <v>0.128</v>
      </c>
    </row>
    <row r="77" spans="1:7" x14ac:dyDescent="0.25">
      <c r="A77" t="s">
        <v>173</v>
      </c>
      <c r="B77">
        <v>0.13</v>
      </c>
      <c r="C77">
        <v>0.126</v>
      </c>
      <c r="D77">
        <v>0.11600000000000001</v>
      </c>
      <c r="E77">
        <v>7.9000000000000001E-2</v>
      </c>
      <c r="F77">
        <v>9.0999999999999998E-2</v>
      </c>
      <c r="G77">
        <v>0.105</v>
      </c>
    </row>
    <row r="78" spans="1:7" x14ac:dyDescent="0.25">
      <c r="A78" t="s">
        <v>174</v>
      </c>
      <c r="B78">
        <v>9.1999999999999998E-2</v>
      </c>
      <c r="C78" t="s">
        <v>175</v>
      </c>
      <c r="D78">
        <v>7.8E-2</v>
      </c>
      <c r="E78">
        <v>6.4000000000000001E-2</v>
      </c>
      <c r="F78">
        <v>7.8E-2</v>
      </c>
      <c r="G78">
        <v>8.1000000000000003E-2</v>
      </c>
    </row>
    <row r="79" spans="1:7" x14ac:dyDescent="0.25">
      <c r="A79" t="s">
        <v>176</v>
      </c>
      <c r="B79">
        <v>7.2999999999999995E-2</v>
      </c>
      <c r="C79">
        <v>9.0999999999999998E-2</v>
      </c>
      <c r="D79">
        <v>8.1000000000000003E-2</v>
      </c>
      <c r="E79">
        <v>0.32600000000000001</v>
      </c>
      <c r="F79">
        <v>0.28699999999999998</v>
      </c>
      <c r="G79">
        <v>0.29099999999999998</v>
      </c>
    </row>
    <row r="80" spans="1:7" x14ac:dyDescent="0.25">
      <c r="A80" t="s">
        <v>177</v>
      </c>
      <c r="B80">
        <v>0.109</v>
      </c>
      <c r="C80">
        <v>0.1</v>
      </c>
      <c r="D80">
        <v>7.5999999999999998E-2</v>
      </c>
      <c r="E80">
        <v>0.107</v>
      </c>
      <c r="F80">
        <v>0.109</v>
      </c>
      <c r="G80">
        <v>0.122</v>
      </c>
    </row>
    <row r="81" spans="1:7" x14ac:dyDescent="0.25">
      <c r="A81" t="s">
        <v>178</v>
      </c>
      <c r="B81">
        <v>7.5999999999999998E-2</v>
      </c>
      <c r="C81">
        <v>8.5000000000000006E-2</v>
      </c>
      <c r="D81">
        <v>7.8E-2</v>
      </c>
      <c r="E81">
        <v>6.4000000000000001E-2</v>
      </c>
      <c r="F81">
        <v>8.1000000000000003E-2</v>
      </c>
      <c r="G81">
        <v>7.0000000000000007E-2</v>
      </c>
    </row>
    <row r="82" spans="1:7" x14ac:dyDescent="0.25">
      <c r="A82" t="s">
        <v>179</v>
      </c>
      <c r="B82">
        <v>0.10199999999999999</v>
      </c>
      <c r="C82">
        <v>0.188</v>
      </c>
      <c r="D82" t="s">
        <v>180</v>
      </c>
      <c r="E82">
        <v>5.0999999999999997E-2</v>
      </c>
      <c r="F82">
        <v>5.8000000000000003E-2</v>
      </c>
      <c r="G82">
        <v>6.6000000000000003E-2</v>
      </c>
    </row>
    <row r="83" spans="1:7" x14ac:dyDescent="0.25">
      <c r="A83" t="s">
        <v>181</v>
      </c>
      <c r="B83">
        <v>5.1999999999999998E-2</v>
      </c>
      <c r="C83">
        <v>6.2E-2</v>
      </c>
      <c r="D83">
        <v>5.8000000000000003E-2</v>
      </c>
      <c r="E83">
        <v>0.30299999999999999</v>
      </c>
      <c r="F83">
        <v>0.312</v>
      </c>
      <c r="G83">
        <v>0.30099999999999999</v>
      </c>
    </row>
    <row r="84" spans="1:7" x14ac:dyDescent="0.25">
      <c r="A84" t="s">
        <v>182</v>
      </c>
      <c r="B84">
        <v>5.8999999999999997E-2</v>
      </c>
      <c r="C84">
        <v>6.0999999999999999E-2</v>
      </c>
      <c r="D84">
        <v>6.9000000000000006E-2</v>
      </c>
      <c r="E84">
        <v>8.5000000000000006E-2</v>
      </c>
      <c r="F84">
        <v>7.6999999999999999E-2</v>
      </c>
      <c r="G84">
        <v>0.09</v>
      </c>
    </row>
    <row r="85" spans="1:7" x14ac:dyDescent="0.25">
      <c r="A85" t="s">
        <v>183</v>
      </c>
      <c r="B85">
        <v>8.7999999999999995E-2</v>
      </c>
      <c r="C85">
        <v>0.121</v>
      </c>
      <c r="D85">
        <v>9.9000000000000005E-2</v>
      </c>
      <c r="E85">
        <v>6.6000000000000003E-2</v>
      </c>
      <c r="F85">
        <v>7.2999999999999995E-2</v>
      </c>
      <c r="G85">
        <v>6.4000000000000001E-2</v>
      </c>
    </row>
    <row r="86" spans="1:7" x14ac:dyDescent="0.25">
      <c r="A86" t="s">
        <v>145</v>
      </c>
      <c r="B86">
        <v>0.16500000000000001</v>
      </c>
      <c r="C86">
        <v>0.127</v>
      </c>
      <c r="D86">
        <v>0.14499999999999999</v>
      </c>
      <c r="E86">
        <v>8.3000000000000004E-2</v>
      </c>
      <c r="F86">
        <v>0.1</v>
      </c>
      <c r="G86">
        <v>8.6999999999999994E-2</v>
      </c>
    </row>
    <row r="87" spans="1:7" x14ac:dyDescent="0.25">
      <c r="A87" t="s">
        <v>147</v>
      </c>
      <c r="B87">
        <v>5.8000000000000003E-2</v>
      </c>
      <c r="C87">
        <v>6.2E-2</v>
      </c>
      <c r="D87">
        <v>6.5000000000000002E-2</v>
      </c>
      <c r="E87">
        <v>0.09</v>
      </c>
      <c r="F87">
        <v>9.0999999999999998E-2</v>
      </c>
      <c r="G87">
        <v>9.7000000000000003E-2</v>
      </c>
    </row>
    <row r="88" spans="1:7" x14ac:dyDescent="0.25">
      <c r="A88" t="s">
        <v>151</v>
      </c>
      <c r="B88">
        <v>5.7000000000000002E-2</v>
      </c>
      <c r="C88">
        <v>6.8000000000000005E-2</v>
      </c>
      <c r="D88">
        <v>7.3999999999999996E-2</v>
      </c>
      <c r="E88">
        <v>7.9000000000000001E-2</v>
      </c>
      <c r="F88">
        <v>0.09</v>
      </c>
      <c r="G88">
        <v>0.10100000000000001</v>
      </c>
    </row>
    <row r="89" spans="1:7" x14ac:dyDescent="0.25">
      <c r="A89" t="s">
        <v>149</v>
      </c>
      <c r="B89">
        <v>0.46800000000000003</v>
      </c>
      <c r="C89">
        <v>0.47</v>
      </c>
      <c r="D89">
        <v>0.439</v>
      </c>
      <c r="E89">
        <v>1.984</v>
      </c>
      <c r="F89">
        <v>1.962</v>
      </c>
      <c r="G89">
        <v>1.9910000000000001</v>
      </c>
    </row>
    <row r="90" spans="1:7" x14ac:dyDescent="0.25">
      <c r="A90" t="s">
        <v>155</v>
      </c>
      <c r="B90">
        <v>0.21</v>
      </c>
      <c r="C90">
        <v>0.25600000000000001</v>
      </c>
      <c r="D90" t="s">
        <v>184</v>
      </c>
      <c r="E90">
        <v>7.0000000000000007E-2</v>
      </c>
      <c r="F90">
        <v>7.6999999999999999E-2</v>
      </c>
      <c r="G90">
        <v>7.0000000000000007E-2</v>
      </c>
    </row>
    <row r="91" spans="1:7" x14ac:dyDescent="0.25">
      <c r="A91" t="s">
        <v>185</v>
      </c>
      <c r="B91">
        <v>7.9000000000000001E-2</v>
      </c>
      <c r="C91">
        <v>9.5000000000000001E-2</v>
      </c>
      <c r="D91">
        <v>0.10100000000000001</v>
      </c>
      <c r="E91">
        <v>0.16300000000000001</v>
      </c>
      <c r="F91">
        <v>0.16400000000000001</v>
      </c>
      <c r="G91">
        <v>0.17</v>
      </c>
    </row>
    <row r="92" spans="1:7" x14ac:dyDescent="0.25">
      <c r="A92" t="s">
        <v>186</v>
      </c>
      <c r="B92">
        <v>7.6999999999999999E-2</v>
      </c>
      <c r="C92">
        <v>8.1000000000000003E-2</v>
      </c>
      <c r="D92">
        <v>8.1000000000000003E-2</v>
      </c>
      <c r="E92">
        <v>7.3999999999999996E-2</v>
      </c>
      <c r="F92">
        <v>8.1000000000000003E-2</v>
      </c>
      <c r="G92">
        <v>9.1999999999999998E-2</v>
      </c>
    </row>
    <row r="93" spans="1:7" x14ac:dyDescent="0.25">
      <c r="A93" t="s">
        <v>161</v>
      </c>
      <c r="B93">
        <v>6.6000000000000003E-2</v>
      </c>
      <c r="C93">
        <v>7.1999999999999995E-2</v>
      </c>
      <c r="D93">
        <v>6.8000000000000005E-2</v>
      </c>
      <c r="E93">
        <v>5.7000000000000002E-2</v>
      </c>
      <c r="F93">
        <v>6.6000000000000003E-2</v>
      </c>
      <c r="G93">
        <v>6.3E-2</v>
      </c>
    </row>
    <row r="94" spans="1:7" x14ac:dyDescent="0.25">
      <c r="A94" t="s">
        <v>162</v>
      </c>
      <c r="B94">
        <v>0.20899999999999999</v>
      </c>
      <c r="C94">
        <v>0.182</v>
      </c>
      <c r="D94">
        <v>0.11899999999999999</v>
      </c>
      <c r="E94">
        <v>6.3E-2</v>
      </c>
      <c r="F94">
        <v>7.0999999999999994E-2</v>
      </c>
      <c r="G94">
        <v>7.5999999999999998E-2</v>
      </c>
    </row>
    <row r="95" spans="1:7" x14ac:dyDescent="0.25">
      <c r="A95" t="s">
        <v>163</v>
      </c>
      <c r="B95">
        <v>0.06</v>
      </c>
      <c r="C95">
        <v>7.0999999999999994E-2</v>
      </c>
      <c r="D95">
        <v>6.4000000000000001E-2</v>
      </c>
      <c r="E95">
        <v>9.2999999999999999E-2</v>
      </c>
      <c r="F95">
        <v>0.109</v>
      </c>
      <c r="G95">
        <v>0.11700000000000001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76258-E534-461D-B049-32941605743C}">
  <dimension ref="A1:E95"/>
  <sheetViews>
    <sheetView workbookViewId="0">
      <selection activeCell="I20" sqref="I20"/>
    </sheetView>
  </sheetViews>
  <sheetFormatPr defaultRowHeight="15" x14ac:dyDescent="0.25"/>
  <sheetData>
    <row r="1" spans="1:5" x14ac:dyDescent="0.25">
      <c r="B1" t="s">
        <v>88</v>
      </c>
      <c r="C1" t="s">
        <v>89</v>
      </c>
    </row>
    <row r="2" spans="1:5" x14ac:dyDescent="0.25">
      <c r="A2" t="s">
        <v>90</v>
      </c>
      <c r="B2">
        <v>6.2333E-2</v>
      </c>
      <c r="C2">
        <v>0.156</v>
      </c>
      <c r="D2">
        <v>0.186</v>
      </c>
      <c r="E2">
        <v>0.183</v>
      </c>
    </row>
    <row r="3" spans="1:5" x14ac:dyDescent="0.25">
      <c r="A3" t="s">
        <v>91</v>
      </c>
      <c r="B3">
        <v>5.8999999999999997E-2</v>
      </c>
      <c r="C3">
        <v>4.5999999999999999E-2</v>
      </c>
      <c r="D3">
        <v>5.3999999999999999E-2</v>
      </c>
      <c r="E3">
        <v>5.8000000000000003E-2</v>
      </c>
    </row>
    <row r="4" spans="1:5" x14ac:dyDescent="0.25">
      <c r="A4" t="s">
        <v>92</v>
      </c>
      <c r="B4">
        <v>5.8500000000000003E-2</v>
      </c>
      <c r="C4">
        <v>0.16600000000000001</v>
      </c>
      <c r="D4">
        <v>0.182</v>
      </c>
      <c r="E4">
        <v>0.16900000000000001</v>
      </c>
    </row>
    <row r="5" spans="1:5" x14ac:dyDescent="0.25">
      <c r="A5" t="s">
        <v>94</v>
      </c>
      <c r="B5">
        <v>6.6000000000000003E-2</v>
      </c>
      <c r="C5">
        <v>5.7000000000000002E-2</v>
      </c>
      <c r="D5">
        <v>5.6000000000000001E-2</v>
      </c>
      <c r="E5">
        <v>6.2E-2</v>
      </c>
    </row>
    <row r="6" spans="1:5" x14ac:dyDescent="0.25">
      <c r="A6" t="s">
        <v>95</v>
      </c>
      <c r="B6">
        <v>6.4667000000000002E-2</v>
      </c>
      <c r="C6">
        <v>7.6999999999999999E-2</v>
      </c>
      <c r="D6">
        <v>8.1000000000000003E-2</v>
      </c>
      <c r="E6">
        <v>8.1000000000000003E-2</v>
      </c>
    </row>
    <row r="7" spans="1:5" x14ac:dyDescent="0.25">
      <c r="A7" t="s">
        <v>96</v>
      </c>
      <c r="B7">
        <v>6.4000000000000001E-2</v>
      </c>
      <c r="C7">
        <v>5.5E-2</v>
      </c>
      <c r="D7">
        <v>6.0999999999999999E-2</v>
      </c>
      <c r="E7">
        <v>6.6000000000000003E-2</v>
      </c>
    </row>
    <row r="8" spans="1:5" x14ac:dyDescent="0.25">
      <c r="A8" t="s">
        <v>97</v>
      </c>
      <c r="B8">
        <v>0.08</v>
      </c>
      <c r="C8">
        <v>0.08</v>
      </c>
      <c r="D8">
        <v>9.6000000000000002E-2</v>
      </c>
      <c r="E8">
        <v>8.4000000000000005E-2</v>
      </c>
    </row>
    <row r="9" spans="1:5" x14ac:dyDescent="0.25">
      <c r="A9" t="s">
        <v>98</v>
      </c>
      <c r="B9">
        <v>6.3667000000000001E-2</v>
      </c>
      <c r="C9">
        <v>6.4000000000000001E-2</v>
      </c>
      <c r="D9">
        <v>6.6000000000000003E-2</v>
      </c>
      <c r="E9">
        <v>5.6000000000000001E-2</v>
      </c>
    </row>
    <row r="10" spans="1:5" x14ac:dyDescent="0.25">
      <c r="A10" t="s">
        <v>99</v>
      </c>
      <c r="B10">
        <v>6.9667000000000007E-2</v>
      </c>
      <c r="C10">
        <v>6.5000000000000002E-2</v>
      </c>
      <c r="D10">
        <v>7.0999999999999994E-2</v>
      </c>
      <c r="E10">
        <v>7.3999999999999996E-2</v>
      </c>
    </row>
    <row r="11" spans="1:5" x14ac:dyDescent="0.25">
      <c r="A11" t="s">
        <v>100</v>
      </c>
      <c r="B11">
        <v>7.9333000000000001E-2</v>
      </c>
      <c r="C11">
        <v>0.08</v>
      </c>
      <c r="D11">
        <v>6.8000000000000005E-2</v>
      </c>
      <c r="E11">
        <v>7.5999999999999998E-2</v>
      </c>
    </row>
    <row r="12" spans="1:5" x14ac:dyDescent="0.25">
      <c r="A12" t="s">
        <v>101</v>
      </c>
      <c r="B12">
        <v>7.6999999999999999E-2</v>
      </c>
      <c r="C12">
        <v>0.153</v>
      </c>
      <c r="D12">
        <v>0.16400000000000001</v>
      </c>
      <c r="E12">
        <v>0.16400000000000001</v>
      </c>
    </row>
    <row r="13" spans="1:5" x14ac:dyDescent="0.25">
      <c r="A13" t="s">
        <v>102</v>
      </c>
      <c r="B13">
        <v>5.7667000000000003E-2</v>
      </c>
      <c r="C13">
        <v>5.5E-2</v>
      </c>
      <c r="D13">
        <v>6.5000000000000002E-2</v>
      </c>
      <c r="E13">
        <v>6.3E-2</v>
      </c>
    </row>
    <row r="14" spans="1:5" x14ac:dyDescent="0.25">
      <c r="A14" t="s">
        <v>103</v>
      </c>
      <c r="B14">
        <v>7.6666999999999999E-2</v>
      </c>
      <c r="C14">
        <v>0.51500000000000001</v>
      </c>
      <c r="D14">
        <v>0.51300000000000001</v>
      </c>
      <c r="E14">
        <v>0.47099999999999997</v>
      </c>
    </row>
    <row r="15" spans="1:5" x14ac:dyDescent="0.25">
      <c r="A15" t="s">
        <v>104</v>
      </c>
      <c r="B15">
        <v>6.3333E-2</v>
      </c>
      <c r="C15">
        <v>0.38300000000000001</v>
      </c>
      <c r="D15">
        <v>0.379</v>
      </c>
      <c r="E15">
        <v>0.38400000000000001</v>
      </c>
    </row>
    <row r="16" spans="1:5" x14ac:dyDescent="0.25">
      <c r="A16" t="s">
        <v>105</v>
      </c>
      <c r="B16">
        <v>9.2666999999999999E-2</v>
      </c>
      <c r="C16">
        <v>6.7000000000000004E-2</v>
      </c>
      <c r="D16">
        <v>7.1999999999999995E-2</v>
      </c>
      <c r="E16">
        <v>7.0999999999999994E-2</v>
      </c>
    </row>
    <row r="17" spans="1:5" x14ac:dyDescent="0.25">
      <c r="A17" t="s">
        <v>106</v>
      </c>
      <c r="B17">
        <v>0.06</v>
      </c>
      <c r="C17">
        <v>6.8000000000000005E-2</v>
      </c>
      <c r="D17">
        <v>6.9000000000000006E-2</v>
      </c>
      <c r="E17">
        <v>6.6000000000000003E-2</v>
      </c>
    </row>
    <row r="18" spans="1:5" x14ac:dyDescent="0.25">
      <c r="A18" t="s">
        <v>107</v>
      </c>
      <c r="B18">
        <v>6.1332999999999999E-2</v>
      </c>
      <c r="C18">
        <v>0.122</v>
      </c>
      <c r="D18">
        <v>0.155</v>
      </c>
      <c r="E18">
        <v>0.153</v>
      </c>
    </row>
    <row r="19" spans="1:5" x14ac:dyDescent="0.25">
      <c r="A19" t="s">
        <v>108</v>
      </c>
      <c r="B19">
        <v>7.7667E-2</v>
      </c>
      <c r="C19">
        <v>0.152</v>
      </c>
      <c r="D19">
        <v>0.13900000000000001</v>
      </c>
      <c r="E19">
        <v>0.151</v>
      </c>
    </row>
    <row r="20" spans="1:5" x14ac:dyDescent="0.25">
      <c r="A20" t="s">
        <v>109</v>
      </c>
      <c r="B20">
        <v>8.1667000000000003E-2</v>
      </c>
      <c r="C20">
        <v>7.2999999999999995E-2</v>
      </c>
      <c r="D20">
        <v>8.2000000000000003E-2</v>
      </c>
      <c r="E20">
        <v>8.4000000000000005E-2</v>
      </c>
    </row>
    <row r="21" spans="1:5" x14ac:dyDescent="0.25">
      <c r="A21" t="s">
        <v>110</v>
      </c>
      <c r="B21">
        <v>6.0666999999999999E-2</v>
      </c>
      <c r="C21">
        <v>7.8E-2</v>
      </c>
      <c r="D21">
        <v>7.5999999999999998E-2</v>
      </c>
      <c r="E21">
        <v>7.4999999999999997E-2</v>
      </c>
    </row>
    <row r="22" spans="1:5" x14ac:dyDescent="0.25">
      <c r="A22" t="s">
        <v>111</v>
      </c>
      <c r="B22">
        <v>7.0000000000000007E-2</v>
      </c>
      <c r="C22">
        <v>0.56000000000000005</v>
      </c>
      <c r="D22">
        <v>0.55000000000000004</v>
      </c>
      <c r="E22">
        <v>0.51600000000000001</v>
      </c>
    </row>
    <row r="23" spans="1:5" x14ac:dyDescent="0.25">
      <c r="A23" t="s">
        <v>112</v>
      </c>
      <c r="B23">
        <v>8.7666999999999995E-2</v>
      </c>
      <c r="C23">
        <v>9.9000000000000005E-2</v>
      </c>
      <c r="D23" t="s">
        <v>113</v>
      </c>
      <c r="E23">
        <v>0.129</v>
      </c>
    </row>
    <row r="24" spans="1:5" x14ac:dyDescent="0.25">
      <c r="A24" t="s">
        <v>114</v>
      </c>
      <c r="B24">
        <v>6.8000000000000005E-2</v>
      </c>
      <c r="C24" t="s">
        <v>115</v>
      </c>
      <c r="D24">
        <v>0.46600000000000003</v>
      </c>
      <c r="E24">
        <v>0.33300000000000002</v>
      </c>
    </row>
    <row r="25" spans="1:5" x14ac:dyDescent="0.25">
      <c r="A25" t="s">
        <v>116</v>
      </c>
      <c r="B25">
        <v>6.5333000000000002E-2</v>
      </c>
      <c r="C25">
        <v>0.308</v>
      </c>
      <c r="D25">
        <v>0.307</v>
      </c>
      <c r="E25" t="s">
        <v>117</v>
      </c>
    </row>
    <row r="26" spans="1:5" x14ac:dyDescent="0.25">
      <c r="A26" t="s">
        <v>118</v>
      </c>
      <c r="B26">
        <v>6.8667000000000006E-2</v>
      </c>
      <c r="C26">
        <v>0.53600000000000003</v>
      </c>
      <c r="D26">
        <v>0.495</v>
      </c>
      <c r="E26">
        <v>0.438</v>
      </c>
    </row>
    <row r="27" spans="1:5" x14ac:dyDescent="0.25">
      <c r="A27" t="s">
        <v>119</v>
      </c>
      <c r="B27">
        <v>9.4667000000000001E-2</v>
      </c>
      <c r="C27">
        <v>6.8000000000000005E-2</v>
      </c>
      <c r="D27">
        <v>8.3000000000000004E-2</v>
      </c>
      <c r="E27">
        <v>7.9000000000000001E-2</v>
      </c>
    </row>
    <row r="28" spans="1:5" x14ac:dyDescent="0.25">
      <c r="A28" t="s">
        <v>120</v>
      </c>
      <c r="B28">
        <v>0.13533300000000001</v>
      </c>
      <c r="C28">
        <v>0.34899999999999998</v>
      </c>
      <c r="D28">
        <v>0.34300000000000003</v>
      </c>
      <c r="E28">
        <v>0.34300000000000003</v>
      </c>
    </row>
    <row r="29" spans="1:5" x14ac:dyDescent="0.25">
      <c r="A29" t="s">
        <v>121</v>
      </c>
      <c r="B29">
        <v>8.7332999999999994E-2</v>
      </c>
      <c r="C29">
        <v>0.16600000000000001</v>
      </c>
      <c r="D29">
        <v>0.16600000000000001</v>
      </c>
      <c r="E29">
        <v>0.16400000000000001</v>
      </c>
    </row>
    <row r="30" spans="1:5" x14ac:dyDescent="0.25">
      <c r="A30" t="s">
        <v>122</v>
      </c>
      <c r="B30">
        <v>7.2332999999999995E-2</v>
      </c>
      <c r="C30">
        <v>0.06</v>
      </c>
      <c r="D30">
        <v>7.4999999999999997E-2</v>
      </c>
      <c r="E30">
        <v>7.4999999999999997E-2</v>
      </c>
    </row>
    <row r="31" spans="1:5" x14ac:dyDescent="0.25">
      <c r="A31" t="s">
        <v>123</v>
      </c>
      <c r="B31">
        <v>0.123333</v>
      </c>
      <c r="C31">
        <v>7.1999999999999995E-2</v>
      </c>
      <c r="D31">
        <v>9.0999999999999998E-2</v>
      </c>
      <c r="E31">
        <v>8.8999999999999996E-2</v>
      </c>
    </row>
    <row r="32" spans="1:5" x14ac:dyDescent="0.25">
      <c r="A32" t="s">
        <v>124</v>
      </c>
      <c r="B32">
        <v>7.3666999999999996E-2</v>
      </c>
      <c r="C32">
        <v>0.12</v>
      </c>
      <c r="D32">
        <v>0.129</v>
      </c>
      <c r="E32">
        <v>0.13</v>
      </c>
    </row>
    <row r="33" spans="1:5" x14ac:dyDescent="0.25">
      <c r="A33" t="s">
        <v>125</v>
      </c>
      <c r="B33">
        <v>8.3000000000000004E-2</v>
      </c>
      <c r="C33">
        <v>6.8000000000000005E-2</v>
      </c>
      <c r="D33">
        <v>7.2999999999999995E-2</v>
      </c>
      <c r="E33">
        <v>7.6999999999999999E-2</v>
      </c>
    </row>
    <row r="34" spans="1:5" x14ac:dyDescent="0.25">
      <c r="A34" t="s">
        <v>126</v>
      </c>
      <c r="B34">
        <v>9.0332999999999997E-2</v>
      </c>
      <c r="C34">
        <v>8.4000000000000005E-2</v>
      </c>
      <c r="D34">
        <v>0.1</v>
      </c>
      <c r="E34">
        <v>0.111</v>
      </c>
    </row>
    <row r="35" spans="1:5" x14ac:dyDescent="0.25">
      <c r="A35" t="s">
        <v>127</v>
      </c>
      <c r="B35">
        <v>7.9667000000000002E-2</v>
      </c>
      <c r="C35">
        <v>0.06</v>
      </c>
      <c r="D35">
        <v>7.6999999999999999E-2</v>
      </c>
      <c r="E35">
        <v>7.0999999999999994E-2</v>
      </c>
    </row>
    <row r="36" spans="1:5" x14ac:dyDescent="0.25">
      <c r="A36" t="s">
        <v>128</v>
      </c>
      <c r="B36">
        <v>7.8E-2</v>
      </c>
      <c r="C36">
        <v>9.7000000000000003E-2</v>
      </c>
      <c r="D36">
        <v>0.115</v>
      </c>
      <c r="E36">
        <v>0.11600000000000001</v>
      </c>
    </row>
    <row r="37" spans="1:5" x14ac:dyDescent="0.25">
      <c r="A37" t="s">
        <v>129</v>
      </c>
      <c r="B37">
        <v>8.5333000000000006E-2</v>
      </c>
      <c r="C37">
        <v>0.08</v>
      </c>
      <c r="D37">
        <v>9.5000000000000001E-2</v>
      </c>
      <c r="E37">
        <v>8.7999999999999995E-2</v>
      </c>
    </row>
    <row r="38" spans="1:5" x14ac:dyDescent="0.25">
      <c r="A38" t="s">
        <v>130</v>
      </c>
      <c r="B38">
        <v>7.6666999999999999E-2</v>
      </c>
      <c r="C38">
        <v>6.6000000000000003E-2</v>
      </c>
      <c r="D38">
        <v>7.0000000000000007E-2</v>
      </c>
      <c r="E38">
        <v>0.08</v>
      </c>
    </row>
    <row r="39" spans="1:5" x14ac:dyDescent="0.25">
      <c r="A39" t="s">
        <v>131</v>
      </c>
      <c r="B39">
        <v>8.1000000000000003E-2</v>
      </c>
      <c r="C39">
        <v>6.2E-2</v>
      </c>
      <c r="D39">
        <v>7.4999999999999997E-2</v>
      </c>
      <c r="E39">
        <v>7.4999999999999997E-2</v>
      </c>
    </row>
    <row r="40" spans="1:5" x14ac:dyDescent="0.25">
      <c r="A40" t="s">
        <v>132</v>
      </c>
      <c r="B40">
        <v>5.8333000000000003E-2</v>
      </c>
      <c r="C40">
        <v>6.5000000000000002E-2</v>
      </c>
      <c r="D40">
        <v>7.0000000000000007E-2</v>
      </c>
      <c r="E40">
        <v>6.8000000000000005E-2</v>
      </c>
    </row>
    <row r="41" spans="1:5" x14ac:dyDescent="0.25">
      <c r="A41" t="s">
        <v>133</v>
      </c>
      <c r="B41">
        <v>8.1667000000000003E-2</v>
      </c>
      <c r="C41">
        <v>7.4999999999999997E-2</v>
      </c>
      <c r="D41">
        <v>7.3999999999999996E-2</v>
      </c>
      <c r="E41">
        <v>8.8999999999999996E-2</v>
      </c>
    </row>
    <row r="42" spans="1:5" x14ac:dyDescent="0.25">
      <c r="A42" t="s">
        <v>134</v>
      </c>
      <c r="B42">
        <v>8.7666999999999995E-2</v>
      </c>
      <c r="C42">
        <v>0.08</v>
      </c>
      <c r="D42">
        <v>8.4000000000000005E-2</v>
      </c>
      <c r="E42">
        <v>9.0999999999999998E-2</v>
      </c>
    </row>
    <row r="43" spans="1:5" x14ac:dyDescent="0.25">
      <c r="A43" t="s">
        <v>135</v>
      </c>
      <c r="B43">
        <v>9.5667000000000002E-2</v>
      </c>
      <c r="C43">
        <v>7.0999999999999994E-2</v>
      </c>
      <c r="D43">
        <v>9.1999999999999998E-2</v>
      </c>
      <c r="E43">
        <v>0.09</v>
      </c>
    </row>
    <row r="44" spans="1:5" x14ac:dyDescent="0.25">
      <c r="A44" t="s">
        <v>136</v>
      </c>
      <c r="B44">
        <v>7.2332999999999995E-2</v>
      </c>
      <c r="C44">
        <v>0.08</v>
      </c>
      <c r="D44">
        <v>8.6999999999999994E-2</v>
      </c>
      <c r="E44">
        <v>8.8999999999999996E-2</v>
      </c>
    </row>
    <row r="45" spans="1:5" x14ac:dyDescent="0.25">
      <c r="A45" t="s">
        <v>137</v>
      </c>
      <c r="B45">
        <v>7.8667000000000001E-2</v>
      </c>
      <c r="C45">
        <v>9.8000000000000004E-2</v>
      </c>
      <c r="D45">
        <v>0.105</v>
      </c>
      <c r="E45">
        <v>0.12</v>
      </c>
    </row>
    <row r="46" spans="1:5" x14ac:dyDescent="0.25">
      <c r="A46" t="s">
        <v>138</v>
      </c>
      <c r="B46">
        <v>0.09</v>
      </c>
      <c r="C46">
        <v>8.4000000000000005E-2</v>
      </c>
      <c r="D46">
        <v>8.6999999999999994E-2</v>
      </c>
      <c r="E46">
        <v>8.5999999999999993E-2</v>
      </c>
    </row>
    <row r="47" spans="1:5" x14ac:dyDescent="0.25">
      <c r="A47" t="s">
        <v>139</v>
      </c>
      <c r="B47">
        <v>8.1000000000000003E-2</v>
      </c>
      <c r="C47">
        <v>6.6000000000000003E-2</v>
      </c>
      <c r="D47">
        <v>8.2000000000000003E-2</v>
      </c>
      <c r="E47">
        <v>8.4000000000000005E-2</v>
      </c>
    </row>
    <row r="48" spans="1:5" x14ac:dyDescent="0.25">
      <c r="A48" t="s">
        <v>140</v>
      </c>
      <c r="B48">
        <v>9.1332999999999998E-2</v>
      </c>
      <c r="C48">
        <v>0.19500000000000001</v>
      </c>
      <c r="D48">
        <v>0.214</v>
      </c>
      <c r="E48">
        <v>0.23200000000000001</v>
      </c>
    </row>
    <row r="49" spans="1:5" x14ac:dyDescent="0.25">
      <c r="A49" t="s">
        <v>141</v>
      </c>
      <c r="B49">
        <v>8.3667000000000005E-2</v>
      </c>
      <c r="C49">
        <v>0.08</v>
      </c>
      <c r="D49">
        <v>9.6000000000000002E-2</v>
      </c>
      <c r="E49">
        <v>8.7999999999999995E-2</v>
      </c>
    </row>
    <row r="50" spans="1:5" x14ac:dyDescent="0.25">
      <c r="A50" t="s">
        <v>142</v>
      </c>
      <c r="B50">
        <v>9.0332999999999997E-2</v>
      </c>
      <c r="C50">
        <v>8.5000000000000006E-2</v>
      </c>
      <c r="D50">
        <v>8.2000000000000003E-2</v>
      </c>
      <c r="E50">
        <v>9.0999999999999998E-2</v>
      </c>
    </row>
    <row r="51" spans="1:5" x14ac:dyDescent="0.25">
      <c r="A51" t="s">
        <v>143</v>
      </c>
      <c r="B51">
        <v>9.7667000000000004E-2</v>
      </c>
      <c r="C51">
        <v>5.6000000000000001E-2</v>
      </c>
      <c r="D51">
        <v>7.2999999999999995E-2</v>
      </c>
      <c r="E51">
        <v>6.9000000000000006E-2</v>
      </c>
    </row>
    <row r="52" spans="1:5" x14ac:dyDescent="0.25">
      <c r="A52" t="s">
        <v>144</v>
      </c>
      <c r="B52">
        <v>7.5999999999999998E-2</v>
      </c>
      <c r="C52">
        <v>6.0999999999999999E-2</v>
      </c>
      <c r="D52">
        <v>5.8999999999999997E-2</v>
      </c>
      <c r="E52">
        <v>6.2E-2</v>
      </c>
    </row>
    <row r="53" spans="1:5" x14ac:dyDescent="0.25">
      <c r="A53" t="s">
        <v>145</v>
      </c>
      <c r="B53">
        <v>8.4333000000000005E-2</v>
      </c>
      <c r="C53" t="s">
        <v>146</v>
      </c>
      <c r="D53">
        <v>0.86399999999999999</v>
      </c>
      <c r="E53">
        <v>0.79300000000000004</v>
      </c>
    </row>
    <row r="54" spans="1:5" x14ac:dyDescent="0.25">
      <c r="A54" t="s">
        <v>147</v>
      </c>
      <c r="B54">
        <v>5.6000000000000001E-2</v>
      </c>
      <c r="C54">
        <v>0.79400000000000004</v>
      </c>
      <c r="D54" t="s">
        <v>148</v>
      </c>
      <c r="E54">
        <v>0.74099999999999999</v>
      </c>
    </row>
    <row r="55" spans="1:5" x14ac:dyDescent="0.25">
      <c r="A55" t="s">
        <v>149</v>
      </c>
      <c r="B55">
        <v>5.8666999999999997E-2</v>
      </c>
      <c r="C55" t="s">
        <v>150</v>
      </c>
      <c r="D55">
        <v>0.77</v>
      </c>
      <c r="E55">
        <v>0.91100000000000003</v>
      </c>
    </row>
    <row r="56" spans="1:5" x14ac:dyDescent="0.25">
      <c r="A56" t="s">
        <v>151</v>
      </c>
      <c r="B56">
        <v>6.8000000000000005E-2</v>
      </c>
      <c r="C56">
        <v>0.318</v>
      </c>
      <c r="D56">
        <v>0.31900000000000001</v>
      </c>
      <c r="E56">
        <v>0.318</v>
      </c>
    </row>
    <row r="57" spans="1:5" x14ac:dyDescent="0.25">
      <c r="A57" t="s">
        <v>152</v>
      </c>
      <c r="B57">
        <v>0.10100000000000001</v>
      </c>
      <c r="C57">
        <v>9.4E-2</v>
      </c>
      <c r="D57">
        <v>0.11899999999999999</v>
      </c>
      <c r="E57">
        <v>0.104</v>
      </c>
    </row>
    <row r="58" spans="1:5" x14ac:dyDescent="0.25">
      <c r="A58" t="s">
        <v>153</v>
      </c>
      <c r="B58">
        <v>7.4999999999999997E-2</v>
      </c>
      <c r="C58">
        <v>0.375</v>
      </c>
      <c r="D58">
        <v>0.42099999999999999</v>
      </c>
      <c r="E58">
        <v>0.4</v>
      </c>
    </row>
    <row r="59" spans="1:5" x14ac:dyDescent="0.25">
      <c r="A59" t="s">
        <v>154</v>
      </c>
      <c r="B59">
        <v>6.3E-2</v>
      </c>
      <c r="C59">
        <v>0.18</v>
      </c>
      <c r="D59">
        <v>0.17100000000000001</v>
      </c>
      <c r="E59">
        <v>0.16600000000000001</v>
      </c>
    </row>
    <row r="60" spans="1:5" x14ac:dyDescent="0.25">
      <c r="A60" t="s">
        <v>155</v>
      </c>
      <c r="B60">
        <v>6.3E-2</v>
      </c>
      <c r="C60">
        <v>7.0000000000000007E-2</v>
      </c>
      <c r="D60">
        <v>7.3999999999999996E-2</v>
      </c>
      <c r="E60">
        <v>7.9000000000000001E-2</v>
      </c>
    </row>
    <row r="61" spans="1:5" x14ac:dyDescent="0.25">
      <c r="A61" t="s">
        <v>156</v>
      </c>
      <c r="B61">
        <v>0.109333</v>
      </c>
      <c r="C61">
        <v>6.3E-2</v>
      </c>
      <c r="D61">
        <v>8.3000000000000004E-2</v>
      </c>
      <c r="E61">
        <v>6.3E-2</v>
      </c>
    </row>
    <row r="62" spans="1:5" x14ac:dyDescent="0.25">
      <c r="A62" t="s">
        <v>157</v>
      </c>
      <c r="B62">
        <v>8.3333000000000004E-2</v>
      </c>
      <c r="C62">
        <v>9.1999999999999998E-2</v>
      </c>
      <c r="D62">
        <v>0.109</v>
      </c>
      <c r="E62">
        <v>9.6000000000000002E-2</v>
      </c>
    </row>
    <row r="63" spans="1:5" x14ac:dyDescent="0.25">
      <c r="A63" t="s">
        <v>158</v>
      </c>
      <c r="B63">
        <v>6.8333000000000005E-2</v>
      </c>
      <c r="C63">
        <v>8.3000000000000004E-2</v>
      </c>
      <c r="D63">
        <v>9.6000000000000002E-2</v>
      </c>
      <c r="E63">
        <v>9.9000000000000005E-2</v>
      </c>
    </row>
    <row r="64" spans="1:5" x14ac:dyDescent="0.25">
      <c r="A64" t="s">
        <v>159</v>
      </c>
      <c r="B64">
        <v>7.5999999999999998E-2</v>
      </c>
      <c r="C64">
        <v>9.2999999999999999E-2</v>
      </c>
      <c r="D64">
        <v>8.8999999999999996E-2</v>
      </c>
      <c r="E64">
        <v>9.0999999999999998E-2</v>
      </c>
    </row>
    <row r="65" spans="1:5" x14ac:dyDescent="0.25">
      <c r="A65" t="s">
        <v>160</v>
      </c>
      <c r="B65">
        <v>0.11633300000000001</v>
      </c>
      <c r="C65">
        <v>0.17699999999999999</v>
      </c>
      <c r="D65">
        <v>0.188</v>
      </c>
      <c r="E65">
        <v>0.2</v>
      </c>
    </row>
    <row r="66" spans="1:5" x14ac:dyDescent="0.25">
      <c r="A66" t="s">
        <v>161</v>
      </c>
      <c r="B66">
        <v>6.8000000000000005E-2</v>
      </c>
      <c r="C66">
        <v>5.8000000000000003E-2</v>
      </c>
      <c r="D66">
        <v>8.5000000000000006E-2</v>
      </c>
      <c r="E66">
        <v>6.8000000000000005E-2</v>
      </c>
    </row>
    <row r="67" spans="1:5" x14ac:dyDescent="0.25">
      <c r="A67" t="s">
        <v>162</v>
      </c>
      <c r="B67">
        <v>6.6000000000000003E-2</v>
      </c>
      <c r="C67">
        <v>6.4000000000000001E-2</v>
      </c>
      <c r="D67">
        <v>7.3999999999999996E-2</v>
      </c>
      <c r="E67">
        <v>8.4000000000000005E-2</v>
      </c>
    </row>
    <row r="68" spans="1:5" x14ac:dyDescent="0.25">
      <c r="A68" t="s">
        <v>163</v>
      </c>
      <c r="B68">
        <v>7.8E-2</v>
      </c>
      <c r="C68">
        <v>0.11899999999999999</v>
      </c>
      <c r="D68">
        <v>0.108</v>
      </c>
      <c r="E68">
        <v>0.14099999999999999</v>
      </c>
    </row>
    <row r="69" spans="1:5" x14ac:dyDescent="0.25">
      <c r="A69" t="s">
        <v>164</v>
      </c>
      <c r="B69">
        <v>9.6333000000000002E-2</v>
      </c>
      <c r="C69">
        <v>5.8000000000000003E-2</v>
      </c>
      <c r="D69">
        <v>6.6000000000000003E-2</v>
      </c>
      <c r="E69">
        <v>6.8000000000000005E-2</v>
      </c>
    </row>
    <row r="70" spans="1:5" x14ac:dyDescent="0.25">
      <c r="A70" t="s">
        <v>165</v>
      </c>
      <c r="B70">
        <v>0.21299999999999999</v>
      </c>
      <c r="C70">
        <v>0.17299999999999999</v>
      </c>
      <c r="D70">
        <v>0.17100000000000001</v>
      </c>
      <c r="E70">
        <v>0.17599999999999999</v>
      </c>
    </row>
    <row r="71" spans="1:5" x14ac:dyDescent="0.25">
      <c r="A71" t="s">
        <v>166</v>
      </c>
      <c r="B71">
        <v>8.3667000000000005E-2</v>
      </c>
      <c r="C71">
        <v>7.0000000000000007E-2</v>
      </c>
      <c r="D71">
        <v>8.2000000000000003E-2</v>
      </c>
      <c r="E71">
        <v>8.4000000000000005E-2</v>
      </c>
    </row>
    <row r="72" spans="1:5" x14ac:dyDescent="0.25">
      <c r="A72" t="s">
        <v>167</v>
      </c>
      <c r="B72">
        <v>8.1333000000000003E-2</v>
      </c>
      <c r="C72">
        <v>8.4000000000000005E-2</v>
      </c>
      <c r="D72">
        <v>0.1</v>
      </c>
      <c r="E72">
        <v>8.5000000000000006E-2</v>
      </c>
    </row>
    <row r="73" spans="1:5" x14ac:dyDescent="0.25">
      <c r="A73" t="s">
        <v>168</v>
      </c>
      <c r="B73">
        <v>0.154</v>
      </c>
      <c r="C73">
        <v>7.6999999999999999E-2</v>
      </c>
      <c r="D73">
        <v>7.8E-2</v>
      </c>
      <c r="E73">
        <v>8.2000000000000003E-2</v>
      </c>
    </row>
    <row r="74" spans="1:5" x14ac:dyDescent="0.25">
      <c r="A74" t="s">
        <v>169</v>
      </c>
      <c r="B74">
        <v>7.1999999999999995E-2</v>
      </c>
      <c r="C74">
        <v>7.0999999999999994E-2</v>
      </c>
      <c r="D74">
        <v>6.6000000000000003E-2</v>
      </c>
      <c r="E74">
        <v>6.6000000000000003E-2</v>
      </c>
    </row>
    <row r="75" spans="1:5" x14ac:dyDescent="0.25">
      <c r="A75" t="s">
        <v>171</v>
      </c>
      <c r="B75">
        <v>8.4667000000000006E-2</v>
      </c>
      <c r="C75">
        <v>0.108</v>
      </c>
      <c r="D75">
        <v>0.13200000000000001</v>
      </c>
      <c r="E75">
        <v>0.124</v>
      </c>
    </row>
    <row r="76" spans="1:5" x14ac:dyDescent="0.25">
      <c r="A76" t="s">
        <v>172</v>
      </c>
      <c r="B76">
        <v>9.1666999999999998E-2</v>
      </c>
      <c r="C76">
        <v>0.123</v>
      </c>
      <c r="D76">
        <v>0.13900000000000001</v>
      </c>
      <c r="E76">
        <v>0.128</v>
      </c>
    </row>
    <row r="77" spans="1:5" x14ac:dyDescent="0.25">
      <c r="A77" t="s">
        <v>173</v>
      </c>
      <c r="B77">
        <v>0.124</v>
      </c>
      <c r="C77">
        <v>7.9000000000000001E-2</v>
      </c>
      <c r="D77">
        <v>9.0999999999999998E-2</v>
      </c>
      <c r="E77">
        <v>0.105</v>
      </c>
    </row>
    <row r="78" spans="1:5" x14ac:dyDescent="0.25">
      <c r="A78" t="s">
        <v>174</v>
      </c>
      <c r="B78">
        <v>8.5000000000000006E-2</v>
      </c>
      <c r="C78">
        <v>6.4000000000000001E-2</v>
      </c>
      <c r="D78">
        <v>7.8E-2</v>
      </c>
      <c r="E78">
        <v>8.1000000000000003E-2</v>
      </c>
    </row>
    <row r="79" spans="1:5" x14ac:dyDescent="0.25">
      <c r="A79" t="s">
        <v>176</v>
      </c>
      <c r="B79">
        <v>8.1667000000000003E-2</v>
      </c>
      <c r="C79">
        <v>0.32600000000000001</v>
      </c>
      <c r="D79">
        <v>0.28699999999999998</v>
      </c>
      <c r="E79">
        <v>0.29099999999999998</v>
      </c>
    </row>
    <row r="80" spans="1:5" x14ac:dyDescent="0.25">
      <c r="A80" t="s">
        <v>177</v>
      </c>
      <c r="B80">
        <v>9.5000000000000001E-2</v>
      </c>
      <c r="C80">
        <v>0.107</v>
      </c>
      <c r="D80">
        <v>0.109</v>
      </c>
      <c r="E80">
        <v>0.122</v>
      </c>
    </row>
    <row r="81" spans="1:5" x14ac:dyDescent="0.25">
      <c r="A81" t="s">
        <v>178</v>
      </c>
      <c r="B81">
        <v>7.9667000000000002E-2</v>
      </c>
      <c r="C81">
        <v>6.4000000000000001E-2</v>
      </c>
      <c r="D81">
        <v>8.1000000000000003E-2</v>
      </c>
      <c r="E81">
        <v>7.0000000000000007E-2</v>
      </c>
    </row>
    <row r="82" spans="1:5" x14ac:dyDescent="0.25">
      <c r="A82" t="s">
        <v>179</v>
      </c>
      <c r="B82">
        <v>0.14499999999999999</v>
      </c>
      <c r="C82">
        <v>5.0999999999999997E-2</v>
      </c>
      <c r="D82">
        <v>5.8000000000000003E-2</v>
      </c>
      <c r="E82">
        <v>6.6000000000000003E-2</v>
      </c>
    </row>
    <row r="83" spans="1:5" x14ac:dyDescent="0.25">
      <c r="A83" t="s">
        <v>181</v>
      </c>
      <c r="B83">
        <v>5.7333000000000002E-2</v>
      </c>
      <c r="C83">
        <v>0.30299999999999999</v>
      </c>
      <c r="D83">
        <v>0.312</v>
      </c>
      <c r="E83">
        <v>0.30099999999999999</v>
      </c>
    </row>
    <row r="84" spans="1:5" x14ac:dyDescent="0.25">
      <c r="A84" t="s">
        <v>182</v>
      </c>
      <c r="B84">
        <v>6.3E-2</v>
      </c>
      <c r="C84">
        <v>8.5000000000000006E-2</v>
      </c>
      <c r="D84">
        <v>7.6999999999999999E-2</v>
      </c>
      <c r="E84">
        <v>0.09</v>
      </c>
    </row>
    <row r="85" spans="1:5" x14ac:dyDescent="0.25">
      <c r="A85" t="s">
        <v>183</v>
      </c>
      <c r="B85">
        <v>0.10266699999999999</v>
      </c>
      <c r="C85">
        <v>6.6000000000000003E-2</v>
      </c>
      <c r="D85">
        <v>7.2999999999999995E-2</v>
      </c>
      <c r="E85">
        <v>6.4000000000000001E-2</v>
      </c>
    </row>
    <row r="86" spans="1:5" x14ac:dyDescent="0.25">
      <c r="A86" t="s">
        <v>145</v>
      </c>
      <c r="B86">
        <v>0.14566699999999999</v>
      </c>
      <c r="C86">
        <v>8.3000000000000004E-2</v>
      </c>
      <c r="D86">
        <v>0.1</v>
      </c>
      <c r="E86">
        <v>8.6999999999999994E-2</v>
      </c>
    </row>
    <row r="87" spans="1:5" x14ac:dyDescent="0.25">
      <c r="A87" t="s">
        <v>147</v>
      </c>
      <c r="B87">
        <v>6.1667E-2</v>
      </c>
      <c r="C87">
        <v>0.09</v>
      </c>
      <c r="D87">
        <v>9.0999999999999998E-2</v>
      </c>
      <c r="E87">
        <v>9.7000000000000003E-2</v>
      </c>
    </row>
    <row r="88" spans="1:5" x14ac:dyDescent="0.25">
      <c r="A88" t="s">
        <v>151</v>
      </c>
      <c r="B88">
        <v>6.6333000000000003E-2</v>
      </c>
      <c r="C88">
        <v>7.9000000000000001E-2</v>
      </c>
      <c r="D88">
        <v>0.09</v>
      </c>
      <c r="E88">
        <v>0.10100000000000001</v>
      </c>
    </row>
    <row r="89" spans="1:5" x14ac:dyDescent="0.25">
      <c r="A89" t="s">
        <v>149</v>
      </c>
      <c r="B89">
        <v>0.45900000000000002</v>
      </c>
      <c r="C89">
        <v>1.984</v>
      </c>
      <c r="D89">
        <v>1.962</v>
      </c>
      <c r="E89">
        <v>1.9910000000000001</v>
      </c>
    </row>
    <row r="90" spans="1:5" x14ac:dyDescent="0.25">
      <c r="A90" t="s">
        <v>155</v>
      </c>
      <c r="B90">
        <v>0.23300000000000001</v>
      </c>
      <c r="C90">
        <v>7.0000000000000007E-2</v>
      </c>
      <c r="D90">
        <v>7.6999999999999999E-2</v>
      </c>
      <c r="E90">
        <v>7.0000000000000007E-2</v>
      </c>
    </row>
    <row r="91" spans="1:5" x14ac:dyDescent="0.25">
      <c r="A91" t="s">
        <v>185</v>
      </c>
      <c r="B91">
        <v>9.1666999999999998E-2</v>
      </c>
      <c r="C91">
        <v>0.16300000000000001</v>
      </c>
      <c r="D91">
        <v>0.16400000000000001</v>
      </c>
      <c r="E91">
        <v>0.17</v>
      </c>
    </row>
    <row r="92" spans="1:5" x14ac:dyDescent="0.25">
      <c r="A92" t="s">
        <v>186</v>
      </c>
      <c r="B92">
        <v>7.9667000000000002E-2</v>
      </c>
      <c r="C92">
        <v>7.3999999999999996E-2</v>
      </c>
      <c r="D92">
        <v>8.1000000000000003E-2</v>
      </c>
      <c r="E92">
        <v>9.1999999999999998E-2</v>
      </c>
    </row>
    <row r="93" spans="1:5" x14ac:dyDescent="0.25">
      <c r="A93" t="s">
        <v>161</v>
      </c>
      <c r="B93">
        <v>6.8667000000000006E-2</v>
      </c>
      <c r="C93">
        <v>5.7000000000000002E-2</v>
      </c>
      <c r="D93">
        <v>6.6000000000000003E-2</v>
      </c>
      <c r="E93">
        <v>6.3E-2</v>
      </c>
    </row>
    <row r="94" spans="1:5" x14ac:dyDescent="0.25">
      <c r="A94" t="s">
        <v>162</v>
      </c>
      <c r="B94">
        <v>0.17</v>
      </c>
      <c r="C94">
        <v>6.3E-2</v>
      </c>
      <c r="D94">
        <v>7.0999999999999994E-2</v>
      </c>
      <c r="E94">
        <v>7.5999999999999998E-2</v>
      </c>
    </row>
    <row r="95" spans="1:5" x14ac:dyDescent="0.25">
      <c r="A95" t="s">
        <v>163</v>
      </c>
      <c r="B95">
        <v>6.5000000000000002E-2</v>
      </c>
      <c r="C95">
        <v>9.2999999999999999E-2</v>
      </c>
      <c r="D95">
        <v>0.109</v>
      </c>
      <c r="E95">
        <v>0.11700000000000001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83042-84FD-4040-B008-2298AA771B32}">
  <dimension ref="A1:AE12"/>
  <sheetViews>
    <sheetView workbookViewId="0">
      <selection activeCell="O22" sqref="O22"/>
    </sheetView>
  </sheetViews>
  <sheetFormatPr defaultRowHeight="15" x14ac:dyDescent="0.25"/>
  <sheetData>
    <row r="1" spans="1:31" x14ac:dyDescent="0.25">
      <c r="B1" t="s">
        <v>88</v>
      </c>
      <c r="Q1" t="s">
        <v>89</v>
      </c>
    </row>
    <row r="2" spans="1:31" x14ac:dyDescent="0.25">
      <c r="A2">
        <v>100</v>
      </c>
      <c r="B2">
        <v>1.6839999999999999</v>
      </c>
      <c r="C2">
        <v>1.712</v>
      </c>
      <c r="D2">
        <v>1.772</v>
      </c>
      <c r="E2">
        <v>1.823</v>
      </c>
      <c r="F2">
        <v>1.7749999999999999</v>
      </c>
      <c r="G2">
        <v>1.966</v>
      </c>
      <c r="H2">
        <v>1.617</v>
      </c>
      <c r="I2">
        <v>1.633</v>
      </c>
      <c r="J2">
        <v>1.5740000000000001</v>
      </c>
      <c r="K2">
        <v>2.0299999999999998</v>
      </c>
      <c r="L2">
        <v>2.0099999999999998</v>
      </c>
      <c r="M2">
        <v>1.98</v>
      </c>
      <c r="N2">
        <v>1.694</v>
      </c>
      <c r="O2">
        <v>1.7050000000000001</v>
      </c>
      <c r="P2">
        <v>1.677</v>
      </c>
      <c r="Q2">
        <v>1.9359999999999999</v>
      </c>
      <c r="R2">
        <v>1.889</v>
      </c>
      <c r="S2">
        <v>2.0190000000000001</v>
      </c>
      <c r="T2">
        <v>1.827</v>
      </c>
      <c r="U2">
        <v>1.7430000000000001</v>
      </c>
      <c r="V2">
        <v>1.782</v>
      </c>
      <c r="W2">
        <v>1.857</v>
      </c>
      <c r="X2">
        <v>1.8069999999999999</v>
      </c>
      <c r="Y2">
        <v>1.788</v>
      </c>
      <c r="Z2">
        <v>2.1179999999999999</v>
      </c>
      <c r="AA2">
        <v>2.0449999999999999</v>
      </c>
      <c r="AB2">
        <v>2.0169999999999999</v>
      </c>
      <c r="AC2">
        <v>1.7390000000000001</v>
      </c>
      <c r="AD2">
        <v>1.7310000000000001</v>
      </c>
      <c r="AE2">
        <v>1.756</v>
      </c>
    </row>
    <row r="3" spans="1:31" x14ac:dyDescent="0.25">
      <c r="A3">
        <v>200</v>
      </c>
      <c r="B3">
        <v>1.4510000000000001</v>
      </c>
      <c r="C3">
        <v>1.4359999999999999</v>
      </c>
      <c r="D3">
        <v>1.4890000000000001</v>
      </c>
      <c r="E3">
        <v>1.528</v>
      </c>
      <c r="F3">
        <v>1.4730000000000001</v>
      </c>
      <c r="G3">
        <v>1.569</v>
      </c>
      <c r="H3">
        <v>1.28</v>
      </c>
      <c r="I3">
        <v>1.3029999999999999</v>
      </c>
      <c r="J3">
        <v>1.2110000000000001</v>
      </c>
      <c r="K3">
        <v>1.7210000000000001</v>
      </c>
      <c r="L3">
        <v>1.6739999999999999</v>
      </c>
      <c r="M3">
        <v>1.6719999999999999</v>
      </c>
      <c r="N3">
        <v>1.3440000000000001</v>
      </c>
      <c r="O3">
        <v>1.391</v>
      </c>
      <c r="P3">
        <v>1.3620000000000001</v>
      </c>
      <c r="Q3">
        <v>1.667</v>
      </c>
      <c r="R3">
        <v>1.615</v>
      </c>
      <c r="S3">
        <v>1.5760000000000001</v>
      </c>
      <c r="T3">
        <v>1.4419999999999999</v>
      </c>
      <c r="U3">
        <v>1.403</v>
      </c>
      <c r="V3">
        <v>1.4590000000000001</v>
      </c>
      <c r="W3">
        <v>1.5429999999999999</v>
      </c>
      <c r="X3">
        <v>1.4830000000000001</v>
      </c>
      <c r="Y3">
        <v>1.496</v>
      </c>
      <c r="Z3">
        <v>1.7949999999999999</v>
      </c>
      <c r="AA3">
        <v>1.7310000000000001</v>
      </c>
      <c r="AB3">
        <v>1.69</v>
      </c>
      <c r="AC3">
        <v>1.448</v>
      </c>
      <c r="AD3">
        <v>1.4510000000000001</v>
      </c>
      <c r="AE3">
        <v>1.4319999999999999</v>
      </c>
    </row>
    <row r="4" spans="1:31" x14ac:dyDescent="0.25">
      <c r="A4">
        <v>400</v>
      </c>
      <c r="B4">
        <v>1.095</v>
      </c>
      <c r="C4">
        <v>1.073</v>
      </c>
      <c r="D4">
        <v>1.0649999999999999</v>
      </c>
      <c r="E4">
        <v>1.0960000000000001</v>
      </c>
      <c r="F4">
        <v>1.1479999999999999</v>
      </c>
      <c r="G4">
        <v>1.0640000000000001</v>
      </c>
      <c r="H4">
        <v>0.90400000000000003</v>
      </c>
      <c r="I4">
        <v>0.86699999999999999</v>
      </c>
      <c r="J4">
        <v>0.85799999999999998</v>
      </c>
      <c r="K4">
        <v>1.2589999999999999</v>
      </c>
      <c r="L4">
        <v>1.2569999999999999</v>
      </c>
      <c r="M4">
        <v>1.202</v>
      </c>
      <c r="N4">
        <v>1</v>
      </c>
      <c r="O4">
        <v>1</v>
      </c>
      <c r="P4">
        <v>0.98599999999999999</v>
      </c>
      <c r="Q4">
        <v>1.2969999999999999</v>
      </c>
      <c r="R4">
        <v>1.2150000000000001</v>
      </c>
      <c r="S4">
        <v>1.252</v>
      </c>
      <c r="T4">
        <v>1.06</v>
      </c>
      <c r="U4">
        <v>1.0509999999999999</v>
      </c>
      <c r="V4">
        <v>1.018</v>
      </c>
      <c r="W4">
        <v>1.099</v>
      </c>
      <c r="X4">
        <v>1.075</v>
      </c>
      <c r="Y4">
        <v>1.0620000000000001</v>
      </c>
      <c r="Z4">
        <v>1.351</v>
      </c>
      <c r="AA4">
        <v>1.282</v>
      </c>
      <c r="AB4">
        <v>1.2729999999999999</v>
      </c>
      <c r="AC4">
        <v>1.0609999999999999</v>
      </c>
      <c r="AD4">
        <v>1.0229999999999999</v>
      </c>
      <c r="AE4">
        <v>0.91100000000000003</v>
      </c>
    </row>
    <row r="5" spans="1:31" x14ac:dyDescent="0.25">
      <c r="A5">
        <v>800</v>
      </c>
      <c r="B5">
        <v>0.71899999999999997</v>
      </c>
      <c r="C5">
        <v>0.71799999999999997</v>
      </c>
      <c r="D5">
        <v>0.73399999999999999</v>
      </c>
      <c r="E5">
        <v>0.77100000000000002</v>
      </c>
      <c r="F5">
        <v>0.71899999999999997</v>
      </c>
      <c r="G5">
        <v>0.74</v>
      </c>
      <c r="H5">
        <v>0.57299999999999995</v>
      </c>
      <c r="I5">
        <v>0.51300000000000001</v>
      </c>
      <c r="J5">
        <v>0.49199999999999999</v>
      </c>
      <c r="K5">
        <v>0.879</v>
      </c>
      <c r="L5">
        <v>0.81599999999999995</v>
      </c>
      <c r="M5">
        <v>0.80100000000000005</v>
      </c>
      <c r="N5">
        <v>0.61</v>
      </c>
      <c r="O5">
        <v>0.60799999999999998</v>
      </c>
      <c r="P5">
        <v>0.63</v>
      </c>
      <c r="Q5">
        <v>0.88600000000000001</v>
      </c>
      <c r="R5">
        <v>0.82499999999999996</v>
      </c>
      <c r="S5">
        <v>0.86299999999999999</v>
      </c>
      <c r="T5">
        <v>0.67600000000000005</v>
      </c>
      <c r="U5">
        <v>0.65800000000000003</v>
      </c>
      <c r="V5">
        <v>0.68300000000000005</v>
      </c>
      <c r="W5">
        <v>0.71599999999999997</v>
      </c>
      <c r="X5">
        <v>0.67900000000000005</v>
      </c>
      <c r="Y5">
        <v>0.67500000000000004</v>
      </c>
      <c r="Z5">
        <v>0.89</v>
      </c>
      <c r="AA5">
        <v>0.85899999999999999</v>
      </c>
      <c r="AB5">
        <v>0.83199999999999996</v>
      </c>
      <c r="AC5">
        <v>0.53300000000000003</v>
      </c>
      <c r="AD5">
        <v>0.56699999999999995</v>
      </c>
      <c r="AE5">
        <v>0.58799999999999997</v>
      </c>
    </row>
    <row r="6" spans="1:31" x14ac:dyDescent="0.25">
      <c r="A6">
        <v>1600</v>
      </c>
      <c r="B6">
        <v>0.44</v>
      </c>
      <c r="C6">
        <v>0.41699999999999998</v>
      </c>
      <c r="D6">
        <v>0.42499999999999999</v>
      </c>
      <c r="E6">
        <v>0.42799999999999999</v>
      </c>
      <c r="F6">
        <v>0.45300000000000001</v>
      </c>
      <c r="G6">
        <v>0.45900000000000002</v>
      </c>
      <c r="H6">
        <v>0.32200000000000001</v>
      </c>
      <c r="I6">
        <v>0.29299999999999998</v>
      </c>
      <c r="J6">
        <v>0.29199999999999998</v>
      </c>
      <c r="K6">
        <v>0.53300000000000003</v>
      </c>
      <c r="L6">
        <v>0.505</v>
      </c>
      <c r="M6">
        <v>0.48699999999999999</v>
      </c>
      <c r="N6">
        <v>0.36899999999999999</v>
      </c>
      <c r="O6">
        <v>0.36599999999999999</v>
      </c>
      <c r="P6">
        <v>0.36599999999999999</v>
      </c>
      <c r="Q6">
        <v>0.54500000000000004</v>
      </c>
      <c r="R6">
        <v>0.496</v>
      </c>
      <c r="S6">
        <v>0.505</v>
      </c>
      <c r="T6">
        <v>0.39600000000000002</v>
      </c>
      <c r="U6">
        <v>0.39600000000000002</v>
      </c>
      <c r="V6">
        <v>0.38700000000000001</v>
      </c>
      <c r="W6">
        <v>0.43</v>
      </c>
      <c r="X6">
        <v>0.41</v>
      </c>
      <c r="Y6">
        <v>0.40500000000000003</v>
      </c>
      <c r="Z6">
        <v>0.53600000000000003</v>
      </c>
      <c r="AA6">
        <v>0.5</v>
      </c>
      <c r="AB6">
        <v>0.48499999999999999</v>
      </c>
      <c r="AC6">
        <v>0.26900000000000002</v>
      </c>
      <c r="AD6">
        <v>0.372</v>
      </c>
      <c r="AE6">
        <v>0.39900000000000002</v>
      </c>
    </row>
    <row r="7" spans="1:31" x14ac:dyDescent="0.25">
      <c r="A7">
        <v>3200</v>
      </c>
      <c r="B7">
        <v>0.26100000000000001</v>
      </c>
      <c r="C7">
        <v>0.25900000000000001</v>
      </c>
      <c r="D7">
        <v>0.253</v>
      </c>
      <c r="E7">
        <v>0.27700000000000002</v>
      </c>
      <c r="F7">
        <v>0.255</v>
      </c>
      <c r="G7">
        <v>0.26</v>
      </c>
      <c r="H7">
        <v>0.20200000000000001</v>
      </c>
      <c r="I7">
        <v>0.17499999999999999</v>
      </c>
      <c r="J7">
        <v>0.18</v>
      </c>
      <c r="K7">
        <v>0.28999999999999998</v>
      </c>
      <c r="L7">
        <v>0.28999999999999998</v>
      </c>
      <c r="M7">
        <v>0.28199999999999997</v>
      </c>
      <c r="N7">
        <v>0.23699999999999999</v>
      </c>
      <c r="O7">
        <v>0.215</v>
      </c>
      <c r="P7">
        <v>0.214</v>
      </c>
      <c r="Q7">
        <v>0.314</v>
      </c>
      <c r="R7">
        <v>0.28399999999999997</v>
      </c>
      <c r="S7">
        <v>0.28999999999999998</v>
      </c>
      <c r="T7">
        <v>0.23899999999999999</v>
      </c>
      <c r="U7">
        <v>0.23</v>
      </c>
      <c r="V7">
        <v>0.23699999999999999</v>
      </c>
      <c r="W7">
        <v>0.24299999999999999</v>
      </c>
      <c r="X7">
        <v>0.23499999999999999</v>
      </c>
      <c r="Y7">
        <v>0.23</v>
      </c>
      <c r="Z7">
        <v>0.31</v>
      </c>
      <c r="AA7">
        <v>0.29099999999999998</v>
      </c>
      <c r="AB7">
        <v>0.29499999999999998</v>
      </c>
      <c r="AC7">
        <v>0.20300000000000001</v>
      </c>
      <c r="AD7">
        <v>0.22</v>
      </c>
      <c r="AE7">
        <v>0.15</v>
      </c>
    </row>
    <row r="8" spans="1:31" x14ac:dyDescent="0.25">
      <c r="A8">
        <v>6400</v>
      </c>
      <c r="B8">
        <v>0.16200000000000001</v>
      </c>
      <c r="C8">
        <v>0.14799999999999999</v>
      </c>
      <c r="D8">
        <v>0.153</v>
      </c>
      <c r="E8">
        <v>0.16200000000000001</v>
      </c>
      <c r="F8">
        <v>0.16200000000000001</v>
      </c>
      <c r="G8">
        <v>0.16200000000000001</v>
      </c>
      <c r="H8">
        <v>0.11600000000000001</v>
      </c>
      <c r="I8">
        <v>0.113</v>
      </c>
      <c r="J8">
        <v>0.11600000000000001</v>
      </c>
      <c r="K8">
        <v>0.17</v>
      </c>
      <c r="L8">
        <v>0.17399999999999999</v>
      </c>
      <c r="M8">
        <v>0.17</v>
      </c>
      <c r="N8">
        <v>0.13800000000000001</v>
      </c>
      <c r="O8">
        <v>0.13600000000000001</v>
      </c>
      <c r="P8">
        <v>0.13900000000000001</v>
      </c>
      <c r="Q8">
        <v>0.18</v>
      </c>
      <c r="R8">
        <v>0.16900000000000001</v>
      </c>
      <c r="S8">
        <v>0.17100000000000001</v>
      </c>
      <c r="T8">
        <v>0.13800000000000001</v>
      </c>
      <c r="U8">
        <v>0.13700000000000001</v>
      </c>
      <c r="V8">
        <v>0.13900000000000001</v>
      </c>
      <c r="W8">
        <v>0.14599999999999999</v>
      </c>
      <c r="X8">
        <v>0.13900000000000001</v>
      </c>
      <c r="Y8">
        <v>0.14399999999999999</v>
      </c>
      <c r="Z8">
        <v>0.17899999999999999</v>
      </c>
      <c r="AA8">
        <v>0.16800000000000001</v>
      </c>
      <c r="AB8">
        <v>0.16500000000000001</v>
      </c>
      <c r="AC8">
        <v>0.14599999999999999</v>
      </c>
      <c r="AD8">
        <v>0.12</v>
      </c>
      <c r="AE8">
        <v>0.15</v>
      </c>
    </row>
    <row r="9" spans="1:31" x14ac:dyDescent="0.25">
      <c r="A9">
        <v>12800</v>
      </c>
      <c r="B9">
        <v>0.1</v>
      </c>
      <c r="C9">
        <v>9.5000000000000001E-2</v>
      </c>
      <c r="D9">
        <v>0.104</v>
      </c>
      <c r="E9">
        <v>0.105</v>
      </c>
      <c r="F9">
        <v>9.5000000000000001E-2</v>
      </c>
      <c r="G9">
        <v>9.9000000000000005E-2</v>
      </c>
      <c r="H9">
        <v>8.2000000000000003E-2</v>
      </c>
      <c r="I9">
        <v>7.8E-2</v>
      </c>
      <c r="J9">
        <v>0.10299999999999999</v>
      </c>
      <c r="K9">
        <v>0.105</v>
      </c>
      <c r="L9">
        <v>0.106</v>
      </c>
      <c r="M9">
        <v>0.106</v>
      </c>
      <c r="N9">
        <v>9.5000000000000001E-2</v>
      </c>
      <c r="O9">
        <v>9.0999999999999998E-2</v>
      </c>
      <c r="P9">
        <v>9.1999999999999998E-2</v>
      </c>
      <c r="Q9">
        <v>0.111</v>
      </c>
      <c r="R9">
        <v>0.107</v>
      </c>
      <c r="S9">
        <v>0.113</v>
      </c>
      <c r="T9">
        <v>8.5999999999999993E-2</v>
      </c>
      <c r="U9">
        <v>8.6999999999999994E-2</v>
      </c>
      <c r="V9">
        <v>8.7999999999999995E-2</v>
      </c>
      <c r="W9">
        <v>0.09</v>
      </c>
      <c r="X9">
        <v>8.5999999999999993E-2</v>
      </c>
      <c r="Y9">
        <v>9.1999999999999998E-2</v>
      </c>
      <c r="Z9">
        <v>0.113</v>
      </c>
      <c r="AA9">
        <v>0.10299999999999999</v>
      </c>
      <c r="AB9">
        <v>0.11</v>
      </c>
      <c r="AC9">
        <v>9.4E-2</v>
      </c>
      <c r="AD9">
        <v>9.7000000000000003E-2</v>
      </c>
      <c r="AE9">
        <v>8.6999999999999994E-2</v>
      </c>
    </row>
    <row r="10" spans="1:31" x14ac:dyDescent="0.25">
      <c r="A10">
        <v>25600</v>
      </c>
      <c r="B10">
        <v>7.8E-2</v>
      </c>
      <c r="C10">
        <v>6.7000000000000004E-2</v>
      </c>
      <c r="D10">
        <v>9.0999999999999998E-2</v>
      </c>
      <c r="E10">
        <v>7.0000000000000007E-2</v>
      </c>
      <c r="F10">
        <v>6.8000000000000005E-2</v>
      </c>
      <c r="G10">
        <v>7.5999999999999998E-2</v>
      </c>
      <c r="H10">
        <v>0.06</v>
      </c>
      <c r="I10">
        <v>5.8999999999999997E-2</v>
      </c>
      <c r="J10">
        <v>6.0999999999999999E-2</v>
      </c>
      <c r="K10">
        <v>7.3999999999999996E-2</v>
      </c>
      <c r="L10">
        <v>7.2999999999999995E-2</v>
      </c>
      <c r="M10">
        <v>7.2999999999999995E-2</v>
      </c>
      <c r="N10">
        <v>7.1999999999999995E-2</v>
      </c>
      <c r="O10">
        <v>6.9000000000000006E-2</v>
      </c>
      <c r="P10">
        <v>7.6999999999999999E-2</v>
      </c>
      <c r="Q10">
        <v>7.4999999999999997E-2</v>
      </c>
      <c r="R10">
        <v>7.3999999999999996E-2</v>
      </c>
      <c r="S10">
        <v>0.08</v>
      </c>
      <c r="T10">
        <v>6.2E-2</v>
      </c>
      <c r="U10">
        <v>6.2E-2</v>
      </c>
      <c r="V10">
        <v>6.7000000000000004E-2</v>
      </c>
      <c r="W10">
        <v>6.2E-2</v>
      </c>
      <c r="X10">
        <v>0.06</v>
      </c>
      <c r="Y10">
        <v>6.6000000000000003E-2</v>
      </c>
      <c r="Z10">
        <v>7.9000000000000001E-2</v>
      </c>
      <c r="AA10">
        <v>8.8999999999999996E-2</v>
      </c>
      <c r="AB10">
        <v>8.1000000000000003E-2</v>
      </c>
      <c r="AC10">
        <v>6.3E-2</v>
      </c>
      <c r="AD10">
        <v>6.9000000000000006E-2</v>
      </c>
      <c r="AE10">
        <v>7.1999999999999995E-2</v>
      </c>
    </row>
    <row r="11" spans="1:31" x14ac:dyDescent="0.25">
      <c r="A11">
        <v>51200</v>
      </c>
      <c r="B11">
        <v>5.8000000000000003E-2</v>
      </c>
      <c r="C11">
        <v>5.8000000000000003E-2</v>
      </c>
      <c r="D11">
        <v>6.6000000000000003E-2</v>
      </c>
      <c r="E11">
        <v>5.3999999999999999E-2</v>
      </c>
      <c r="F11">
        <v>5.6000000000000001E-2</v>
      </c>
      <c r="G11">
        <v>6.4000000000000001E-2</v>
      </c>
      <c r="H11">
        <v>4.9000000000000002E-2</v>
      </c>
      <c r="I11">
        <v>4.9000000000000002E-2</v>
      </c>
      <c r="J11">
        <v>5.1999999999999998E-2</v>
      </c>
      <c r="K11">
        <v>5.6000000000000001E-2</v>
      </c>
      <c r="L11">
        <v>5.8000000000000003E-2</v>
      </c>
      <c r="M11">
        <v>6.0999999999999999E-2</v>
      </c>
      <c r="N11">
        <v>5.3999999999999999E-2</v>
      </c>
      <c r="O11">
        <v>5.3999999999999999E-2</v>
      </c>
      <c r="P11">
        <v>5.6000000000000001E-2</v>
      </c>
      <c r="Q11">
        <v>5.7000000000000002E-2</v>
      </c>
      <c r="R11">
        <v>5.8000000000000003E-2</v>
      </c>
      <c r="S11">
        <v>6.0999999999999999E-2</v>
      </c>
      <c r="T11">
        <v>5.3999999999999999E-2</v>
      </c>
      <c r="U11">
        <v>4.7E-2</v>
      </c>
      <c r="V11">
        <v>5.7000000000000002E-2</v>
      </c>
      <c r="W11">
        <v>4.5999999999999999E-2</v>
      </c>
      <c r="X11">
        <v>0.05</v>
      </c>
      <c r="Y11">
        <v>5.7000000000000002E-2</v>
      </c>
      <c r="Z11">
        <v>5.8999999999999997E-2</v>
      </c>
      <c r="AA11">
        <v>0.06</v>
      </c>
      <c r="AB11">
        <v>5.8999999999999997E-2</v>
      </c>
      <c r="AC11">
        <v>0.06</v>
      </c>
      <c r="AD11">
        <v>5.8999999999999997E-2</v>
      </c>
      <c r="AE11">
        <v>6.3E-2</v>
      </c>
    </row>
    <row r="12" spans="1:31" x14ac:dyDescent="0.25">
      <c r="A12">
        <v>102400</v>
      </c>
      <c r="B12">
        <v>4.5999999999999999E-2</v>
      </c>
      <c r="C12">
        <v>4.5999999999999999E-2</v>
      </c>
      <c r="D12">
        <v>5.2999999999999999E-2</v>
      </c>
      <c r="E12">
        <v>4.7E-2</v>
      </c>
      <c r="F12">
        <v>4.8000000000000001E-2</v>
      </c>
      <c r="G12">
        <v>6.3E-2</v>
      </c>
      <c r="H12">
        <v>4.3999999999999997E-2</v>
      </c>
      <c r="I12">
        <v>4.3999999999999997E-2</v>
      </c>
      <c r="J12">
        <v>5.8999999999999997E-2</v>
      </c>
      <c r="K12">
        <v>5.7000000000000002E-2</v>
      </c>
      <c r="L12">
        <v>4.9000000000000002E-2</v>
      </c>
      <c r="M12">
        <v>5.5E-2</v>
      </c>
      <c r="N12">
        <v>4.8000000000000001E-2</v>
      </c>
      <c r="O12">
        <v>4.8000000000000001E-2</v>
      </c>
      <c r="P12">
        <v>5.3999999999999999E-2</v>
      </c>
      <c r="Q12">
        <v>6.2E-2</v>
      </c>
      <c r="R12">
        <v>5.0999999999999997E-2</v>
      </c>
      <c r="S12">
        <v>5.0999999999999997E-2</v>
      </c>
      <c r="T12">
        <v>4.3999999999999997E-2</v>
      </c>
      <c r="U12">
        <v>4.2000000000000003E-2</v>
      </c>
      <c r="V12">
        <v>0.05</v>
      </c>
      <c r="W12">
        <v>4.4999999999999998E-2</v>
      </c>
      <c r="X12">
        <v>4.2999999999999997E-2</v>
      </c>
      <c r="Y12">
        <v>4.8000000000000001E-2</v>
      </c>
      <c r="Z12">
        <v>5.2999999999999999E-2</v>
      </c>
      <c r="AA12">
        <v>4.5999999999999999E-2</v>
      </c>
      <c r="AB12">
        <v>4.9000000000000002E-2</v>
      </c>
      <c r="AC12">
        <v>5.3999999999999999E-2</v>
      </c>
      <c r="AD12">
        <v>5.1999999999999998E-2</v>
      </c>
      <c r="AE12">
        <v>5.6000000000000001E-2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451BB-5FEE-43B2-83A7-D1F005DB1E99}">
  <dimension ref="A1:G5"/>
  <sheetViews>
    <sheetView workbookViewId="0">
      <selection activeCell="F17" sqref="F17"/>
    </sheetView>
  </sheetViews>
  <sheetFormatPr defaultRowHeight="15" x14ac:dyDescent="0.25"/>
  <sheetData>
    <row r="1" spans="1:7" x14ac:dyDescent="0.25">
      <c r="B1" t="s">
        <v>88</v>
      </c>
      <c r="E1" t="s">
        <v>89</v>
      </c>
    </row>
    <row r="2" spans="1:7" x14ac:dyDescent="0.25">
      <c r="A2" t="s">
        <v>85</v>
      </c>
      <c r="B2">
        <v>0.13930000000000001</v>
      </c>
      <c r="C2">
        <v>0.12820000000000001</v>
      </c>
      <c r="D2">
        <v>0.1275</v>
      </c>
      <c r="E2">
        <v>1.0503</v>
      </c>
      <c r="F2">
        <v>1.0607</v>
      </c>
      <c r="G2">
        <v>1.0665</v>
      </c>
    </row>
    <row r="3" spans="1:7" x14ac:dyDescent="0.25">
      <c r="A3" t="s">
        <v>187</v>
      </c>
      <c r="E3">
        <v>0.3992</v>
      </c>
      <c r="F3">
        <v>0.39629999999999999</v>
      </c>
      <c r="G3">
        <v>0.42109999999999997</v>
      </c>
    </row>
    <row r="4" spans="1:7" x14ac:dyDescent="0.25">
      <c r="A4" t="s">
        <v>83</v>
      </c>
      <c r="B4">
        <v>0.79020000000000001</v>
      </c>
      <c r="C4">
        <v>0.79849999999999999</v>
      </c>
      <c r="D4">
        <v>0.7591</v>
      </c>
      <c r="E4">
        <v>0.46579999999999999</v>
      </c>
      <c r="F4">
        <v>0.45710000000000001</v>
      </c>
      <c r="G4">
        <v>0.45100000000000001</v>
      </c>
    </row>
    <row r="5" spans="1:7" x14ac:dyDescent="0.25">
      <c r="A5" t="s">
        <v>84</v>
      </c>
      <c r="B5">
        <v>0.1646</v>
      </c>
      <c r="C5">
        <v>0.16539999999999999</v>
      </c>
      <c r="D5">
        <v>0.15820000000000001</v>
      </c>
      <c r="E5">
        <v>0.1009</v>
      </c>
      <c r="F5">
        <v>0.1028</v>
      </c>
      <c r="G5">
        <v>9.8699999999999996E-2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D56D9-25B4-4F42-BF46-3A866EC39EC2}">
  <dimension ref="A1:V12"/>
  <sheetViews>
    <sheetView workbookViewId="0">
      <selection activeCell="I25" sqref="I25"/>
    </sheetView>
  </sheetViews>
  <sheetFormatPr defaultRowHeight="15" x14ac:dyDescent="0.25"/>
  <sheetData>
    <row r="1" spans="1:22" x14ac:dyDescent="0.25">
      <c r="Q1" t="s">
        <v>193</v>
      </c>
      <c r="R1" t="s">
        <v>192</v>
      </c>
      <c r="S1" t="s">
        <v>191</v>
      </c>
      <c r="T1" t="s">
        <v>190</v>
      </c>
      <c r="U1" t="s">
        <v>189</v>
      </c>
      <c r="V1" t="s">
        <v>188</v>
      </c>
    </row>
    <row r="2" spans="1:22" x14ac:dyDescent="0.25">
      <c r="A2">
        <v>100</v>
      </c>
      <c r="B2">
        <v>1.9359999999999999</v>
      </c>
      <c r="C2">
        <v>1.889</v>
      </c>
      <c r="D2">
        <v>2.0190000000000001</v>
      </c>
      <c r="E2">
        <v>1.827</v>
      </c>
      <c r="F2">
        <v>1.7430000000000001</v>
      </c>
      <c r="G2">
        <v>1.782</v>
      </c>
      <c r="H2">
        <v>1.857</v>
      </c>
      <c r="I2">
        <v>1.8069999999999999</v>
      </c>
      <c r="J2">
        <v>1.788</v>
      </c>
      <c r="K2">
        <v>2.1179999999999999</v>
      </c>
      <c r="L2">
        <v>2.0449999999999999</v>
      </c>
      <c r="M2">
        <v>2.0169999999999999</v>
      </c>
      <c r="N2">
        <v>1.7390000000000001</v>
      </c>
      <c r="O2">
        <v>1.7310000000000001</v>
      </c>
      <c r="P2">
        <v>1.756</v>
      </c>
      <c r="Q2">
        <f>COUNT(B2:P2)</f>
        <v>15</v>
      </c>
      <c r="R2">
        <f>MIN(B2:P2)</f>
        <v>1.7310000000000001</v>
      </c>
      <c r="S2" s="6">
        <f>MAX(B2:P2)</f>
        <v>2.1179999999999999</v>
      </c>
      <c r="T2" s="6">
        <f>AVERAGE(B2:P2)</f>
        <v>1.8702666666666667</v>
      </c>
      <c r="U2" s="6">
        <f>STDEV(B2:P2)</f>
        <v>0.12725591014434912</v>
      </c>
      <c r="V2" s="5">
        <f>U2/T2</f>
        <v>6.804158594728868E-2</v>
      </c>
    </row>
    <row r="3" spans="1:22" x14ac:dyDescent="0.25">
      <c r="A3">
        <v>200</v>
      </c>
      <c r="B3">
        <v>1.667</v>
      </c>
      <c r="C3">
        <v>1.615</v>
      </c>
      <c r="D3">
        <v>1.5760000000000001</v>
      </c>
      <c r="E3">
        <v>1.4419999999999999</v>
      </c>
      <c r="F3">
        <v>1.403</v>
      </c>
      <c r="G3">
        <v>1.4590000000000001</v>
      </c>
      <c r="H3">
        <v>1.5429999999999999</v>
      </c>
      <c r="I3">
        <v>1.4830000000000001</v>
      </c>
      <c r="J3">
        <v>1.496</v>
      </c>
      <c r="K3">
        <v>1.7949999999999999</v>
      </c>
      <c r="L3">
        <v>1.7310000000000001</v>
      </c>
      <c r="M3">
        <v>1.69</v>
      </c>
      <c r="N3">
        <v>1.448</v>
      </c>
      <c r="O3">
        <v>1.4510000000000001</v>
      </c>
      <c r="P3">
        <v>1.4319999999999999</v>
      </c>
      <c r="Q3">
        <f>COUNT(B3:P3)</f>
        <v>15</v>
      </c>
      <c r="R3">
        <f>MIN(B3:P3)</f>
        <v>1.403</v>
      </c>
      <c r="S3" s="6">
        <f>MAX(B3:P3)</f>
        <v>1.7949999999999999</v>
      </c>
      <c r="T3" s="6">
        <f>AVERAGE(B3:P3)</f>
        <v>1.5487333333333335</v>
      </c>
      <c r="U3" s="6">
        <f>STDEV(B3:P3)</f>
        <v>0.12366109601110072</v>
      </c>
      <c r="V3" s="5">
        <f>U3/T3</f>
        <v>7.9846603252830717E-2</v>
      </c>
    </row>
    <row r="4" spans="1:22" x14ac:dyDescent="0.25">
      <c r="A4">
        <v>400</v>
      </c>
      <c r="B4">
        <v>1.2969999999999999</v>
      </c>
      <c r="C4">
        <v>1.2150000000000001</v>
      </c>
      <c r="D4">
        <v>1.252</v>
      </c>
      <c r="E4">
        <v>1.06</v>
      </c>
      <c r="F4">
        <v>1.0509999999999999</v>
      </c>
      <c r="G4">
        <v>1.018</v>
      </c>
      <c r="H4">
        <v>1.099</v>
      </c>
      <c r="I4">
        <v>1.075</v>
      </c>
      <c r="J4">
        <v>1.0620000000000001</v>
      </c>
      <c r="K4">
        <v>1.351</v>
      </c>
      <c r="L4">
        <v>1.282</v>
      </c>
      <c r="M4">
        <v>1.2729999999999999</v>
      </c>
      <c r="N4">
        <v>1.0609999999999999</v>
      </c>
      <c r="O4">
        <v>1.0229999999999999</v>
      </c>
      <c r="P4">
        <v>0.91100000000000003</v>
      </c>
      <c r="Q4">
        <f>COUNT(B4:P4)</f>
        <v>15</v>
      </c>
      <c r="R4">
        <f>MIN(B4:P4)</f>
        <v>0.91100000000000003</v>
      </c>
      <c r="S4" s="6">
        <f>MAX(B4:P4)</f>
        <v>1.351</v>
      </c>
      <c r="T4" s="6">
        <f>AVERAGE(B4:P4)</f>
        <v>1.1353333333333333</v>
      </c>
      <c r="U4" s="6">
        <f>STDEV(B4:P4)</f>
        <v>0.1305021437517756</v>
      </c>
      <c r="V4" s="5">
        <f>U4/T4</f>
        <v>0.11494610430279707</v>
      </c>
    </row>
    <row r="5" spans="1:22" x14ac:dyDescent="0.25">
      <c r="A5">
        <v>800</v>
      </c>
      <c r="B5">
        <v>0.88600000000000001</v>
      </c>
      <c r="C5">
        <v>0.82499999999999996</v>
      </c>
      <c r="D5">
        <v>0.86299999999999999</v>
      </c>
      <c r="E5">
        <v>0.67600000000000005</v>
      </c>
      <c r="F5">
        <v>0.65800000000000003</v>
      </c>
      <c r="G5">
        <v>0.68300000000000005</v>
      </c>
      <c r="H5">
        <v>0.71599999999999997</v>
      </c>
      <c r="I5">
        <v>0.67900000000000005</v>
      </c>
      <c r="J5">
        <v>0.67500000000000004</v>
      </c>
      <c r="K5">
        <v>0.89</v>
      </c>
      <c r="L5">
        <v>0.85899999999999999</v>
      </c>
      <c r="M5">
        <v>0.83199999999999996</v>
      </c>
      <c r="N5">
        <v>0.53300000000000003</v>
      </c>
      <c r="O5">
        <v>0.56699999999999995</v>
      </c>
      <c r="P5">
        <v>0.58799999999999997</v>
      </c>
      <c r="Q5">
        <f>COUNT(B5:P5)</f>
        <v>15</v>
      </c>
      <c r="R5">
        <f>MIN(B5:P5)</f>
        <v>0.53300000000000003</v>
      </c>
      <c r="S5" s="6">
        <f>MAX(B5:P5)</f>
        <v>0.89</v>
      </c>
      <c r="T5" s="6">
        <f>AVERAGE(B5:P5)</f>
        <v>0.72866666666666668</v>
      </c>
      <c r="U5" s="6">
        <f>STDEV(B5:P5)</f>
        <v>0.12110837334898888</v>
      </c>
      <c r="V5" s="5">
        <f>U5/T5</f>
        <v>0.16620545290346142</v>
      </c>
    </row>
    <row r="6" spans="1:22" x14ac:dyDescent="0.25">
      <c r="A6">
        <v>1600</v>
      </c>
      <c r="B6">
        <v>0.54500000000000004</v>
      </c>
      <c r="C6">
        <v>0.496</v>
      </c>
      <c r="D6">
        <v>0.505</v>
      </c>
      <c r="E6">
        <v>0.39600000000000002</v>
      </c>
      <c r="F6">
        <v>0.39600000000000002</v>
      </c>
      <c r="G6">
        <v>0.38700000000000001</v>
      </c>
      <c r="H6">
        <v>0.43</v>
      </c>
      <c r="I6">
        <v>0.41</v>
      </c>
      <c r="J6">
        <v>0.40500000000000003</v>
      </c>
      <c r="K6">
        <v>0.53600000000000003</v>
      </c>
      <c r="L6">
        <v>0.5</v>
      </c>
      <c r="M6">
        <v>0.48499999999999999</v>
      </c>
      <c r="N6">
        <v>0.26900000000000002</v>
      </c>
      <c r="O6">
        <v>0.372</v>
      </c>
      <c r="P6">
        <v>0.39900000000000002</v>
      </c>
      <c r="Q6">
        <f>COUNT(B6:P6)</f>
        <v>15</v>
      </c>
      <c r="R6">
        <f>MIN(B6:P6)</f>
        <v>0.26900000000000002</v>
      </c>
      <c r="S6" s="6">
        <f>MAX(B6:P6)</f>
        <v>0.54500000000000004</v>
      </c>
      <c r="T6" s="6">
        <f>AVERAGE(B6:P6)</f>
        <v>0.43540000000000006</v>
      </c>
      <c r="U6" s="6">
        <f>STDEV(B6:P6)</f>
        <v>7.4335917102222648E-2</v>
      </c>
      <c r="V6" s="5">
        <f>U6/T6</f>
        <v>0.17073017249017602</v>
      </c>
    </row>
    <row r="7" spans="1:22" x14ac:dyDescent="0.25">
      <c r="A7">
        <v>3200</v>
      </c>
      <c r="B7">
        <v>0.314</v>
      </c>
      <c r="C7">
        <v>0.28399999999999997</v>
      </c>
      <c r="D7">
        <v>0.28999999999999998</v>
      </c>
      <c r="E7">
        <v>0.23899999999999999</v>
      </c>
      <c r="F7">
        <v>0.23</v>
      </c>
      <c r="G7">
        <v>0.23699999999999999</v>
      </c>
      <c r="H7">
        <v>0.24299999999999999</v>
      </c>
      <c r="I7">
        <v>0.23499999999999999</v>
      </c>
      <c r="J7">
        <v>0.23</v>
      </c>
      <c r="K7">
        <v>0.31</v>
      </c>
      <c r="L7">
        <v>0.29099999999999998</v>
      </c>
      <c r="M7">
        <v>0.29499999999999998</v>
      </c>
      <c r="N7">
        <v>0.20300000000000001</v>
      </c>
      <c r="O7">
        <v>0.22</v>
      </c>
      <c r="P7">
        <v>0.15</v>
      </c>
      <c r="Q7">
        <f>COUNT(B7:P7)</f>
        <v>15</v>
      </c>
      <c r="R7">
        <f>MIN(B7:P7)</f>
        <v>0.15</v>
      </c>
      <c r="S7" s="6">
        <f>MAX(B7:P7)</f>
        <v>0.314</v>
      </c>
      <c r="T7" s="6">
        <f>AVERAGE(B7:P7)</f>
        <v>0.25139999999999996</v>
      </c>
      <c r="U7" s="6">
        <f>STDEV(B7:P7)</f>
        <v>4.5199241460133516E-2</v>
      </c>
      <c r="V7" s="5">
        <f>U7/T7</f>
        <v>0.17979014105065044</v>
      </c>
    </row>
    <row r="8" spans="1:22" x14ac:dyDescent="0.25">
      <c r="A8">
        <v>6400</v>
      </c>
      <c r="B8">
        <v>0.18</v>
      </c>
      <c r="C8">
        <v>0.16900000000000001</v>
      </c>
      <c r="D8">
        <v>0.17100000000000001</v>
      </c>
      <c r="E8">
        <v>0.13800000000000001</v>
      </c>
      <c r="F8">
        <v>0.13700000000000001</v>
      </c>
      <c r="G8">
        <v>0.13900000000000001</v>
      </c>
      <c r="H8">
        <v>0.14599999999999999</v>
      </c>
      <c r="I8">
        <v>0.13900000000000001</v>
      </c>
      <c r="J8">
        <v>0.14399999999999999</v>
      </c>
      <c r="K8">
        <v>0.17899999999999999</v>
      </c>
      <c r="L8">
        <v>0.16800000000000001</v>
      </c>
      <c r="M8">
        <v>0.16500000000000001</v>
      </c>
      <c r="N8">
        <v>0.14599999999999999</v>
      </c>
      <c r="O8">
        <v>0.12</v>
      </c>
      <c r="P8">
        <v>0.15</v>
      </c>
      <c r="Q8">
        <f>COUNT(B8:P8)</f>
        <v>15</v>
      </c>
      <c r="R8">
        <f>MIN(B8:P8)</f>
        <v>0.12</v>
      </c>
      <c r="S8" s="6">
        <f>MAX(B8:P8)</f>
        <v>0.18</v>
      </c>
      <c r="T8" s="6">
        <f>AVERAGE(B8:P8)</f>
        <v>0.15273333333333333</v>
      </c>
      <c r="U8" s="6">
        <f>STDEV(B8:P8)</f>
        <v>1.7934271527946268E-2</v>
      </c>
      <c r="V8" s="5">
        <f>U8/T8</f>
        <v>0.11742211825368573</v>
      </c>
    </row>
    <row r="9" spans="1:22" x14ac:dyDescent="0.25">
      <c r="A9">
        <v>12800</v>
      </c>
      <c r="B9">
        <v>0.111</v>
      </c>
      <c r="C9">
        <v>0.107</v>
      </c>
      <c r="D9">
        <v>0.113</v>
      </c>
      <c r="E9">
        <v>8.5999999999999993E-2</v>
      </c>
      <c r="F9">
        <v>8.6999999999999994E-2</v>
      </c>
      <c r="G9">
        <v>8.7999999999999995E-2</v>
      </c>
      <c r="H9">
        <v>0.09</v>
      </c>
      <c r="I9">
        <v>8.5999999999999993E-2</v>
      </c>
      <c r="J9">
        <v>9.1999999999999998E-2</v>
      </c>
      <c r="K9">
        <v>0.113</v>
      </c>
      <c r="L9">
        <v>0.10299999999999999</v>
      </c>
      <c r="M9">
        <v>0.11</v>
      </c>
      <c r="N9">
        <v>9.4E-2</v>
      </c>
      <c r="O9">
        <v>9.7000000000000003E-2</v>
      </c>
      <c r="P9">
        <v>8.6999999999999994E-2</v>
      </c>
      <c r="Q9">
        <f>COUNT(B9:P9)</f>
        <v>15</v>
      </c>
      <c r="R9">
        <f>MIN(B9:P9)</f>
        <v>8.5999999999999993E-2</v>
      </c>
      <c r="S9" s="6">
        <f>MAX(B9:P9)</f>
        <v>0.113</v>
      </c>
      <c r="T9" s="6">
        <f>AVERAGE(B9:P9)</f>
        <v>9.7599999999999992E-2</v>
      </c>
      <c r="U9" s="6">
        <f>STDEV(B9:P9)</f>
        <v>1.073578794766096E-2</v>
      </c>
      <c r="V9" s="5">
        <f>U9/T9</f>
        <v>0.10999782733259181</v>
      </c>
    </row>
    <row r="10" spans="1:22" x14ac:dyDescent="0.25">
      <c r="A10">
        <v>25600</v>
      </c>
      <c r="B10">
        <v>7.4999999999999997E-2</v>
      </c>
      <c r="C10">
        <v>7.3999999999999996E-2</v>
      </c>
      <c r="D10">
        <v>0.08</v>
      </c>
      <c r="E10">
        <v>6.2E-2</v>
      </c>
      <c r="F10">
        <v>6.2E-2</v>
      </c>
      <c r="G10">
        <v>6.7000000000000004E-2</v>
      </c>
      <c r="H10">
        <v>6.2E-2</v>
      </c>
      <c r="I10">
        <v>0.06</v>
      </c>
      <c r="J10">
        <v>6.6000000000000003E-2</v>
      </c>
      <c r="K10">
        <v>7.9000000000000001E-2</v>
      </c>
      <c r="L10">
        <v>8.8999999999999996E-2</v>
      </c>
      <c r="M10">
        <v>8.1000000000000003E-2</v>
      </c>
      <c r="N10">
        <v>6.3E-2</v>
      </c>
      <c r="O10">
        <v>6.9000000000000006E-2</v>
      </c>
      <c r="P10">
        <v>7.1999999999999995E-2</v>
      </c>
      <c r="Q10">
        <f>COUNT(B10:P10)</f>
        <v>15</v>
      </c>
      <c r="R10">
        <f>MIN(B10:P10)</f>
        <v>0.06</v>
      </c>
      <c r="S10" s="6">
        <f>MAX(B10:P10)</f>
        <v>8.8999999999999996E-2</v>
      </c>
      <c r="T10" s="6">
        <f>AVERAGE(B10:P10)</f>
        <v>7.0733333333333329E-2</v>
      </c>
      <c r="U10" s="6">
        <f>STDEV(B10:P10)</f>
        <v>8.7298066307062751E-3</v>
      </c>
      <c r="V10" s="5">
        <f>U10/T10</f>
        <v>0.12341856688086159</v>
      </c>
    </row>
    <row r="11" spans="1:22" x14ac:dyDescent="0.25">
      <c r="A11">
        <v>51200</v>
      </c>
      <c r="B11">
        <v>5.7000000000000002E-2</v>
      </c>
      <c r="C11">
        <v>5.8000000000000003E-2</v>
      </c>
      <c r="D11">
        <v>6.0999999999999999E-2</v>
      </c>
      <c r="E11">
        <v>5.3999999999999999E-2</v>
      </c>
      <c r="F11">
        <v>4.7E-2</v>
      </c>
      <c r="G11">
        <v>5.7000000000000002E-2</v>
      </c>
      <c r="H11">
        <v>4.5999999999999999E-2</v>
      </c>
      <c r="I11">
        <v>0.05</v>
      </c>
      <c r="J11">
        <v>5.7000000000000002E-2</v>
      </c>
      <c r="K11">
        <v>5.8999999999999997E-2</v>
      </c>
      <c r="L11">
        <v>0.06</v>
      </c>
      <c r="M11">
        <v>5.8999999999999997E-2</v>
      </c>
      <c r="N11">
        <v>0.06</v>
      </c>
      <c r="O11">
        <v>5.8999999999999997E-2</v>
      </c>
      <c r="P11">
        <v>6.3E-2</v>
      </c>
      <c r="Q11">
        <f>COUNT(B11:P11)</f>
        <v>15</v>
      </c>
      <c r="R11">
        <f>MIN(B11:P11)</f>
        <v>4.5999999999999999E-2</v>
      </c>
      <c r="S11" s="6">
        <f>MAX(B11:P11)</f>
        <v>6.3E-2</v>
      </c>
      <c r="T11" s="6">
        <f>AVERAGE(B11:P11)</f>
        <v>5.6466666666666651E-2</v>
      </c>
      <c r="U11" s="6">
        <f>STDEV(B11:P11)</f>
        <v>5.0549362955808795E-3</v>
      </c>
      <c r="V11" s="5">
        <f>U11/T11</f>
        <v>8.9520713617134845E-2</v>
      </c>
    </row>
    <row r="12" spans="1:22" x14ac:dyDescent="0.25">
      <c r="A12">
        <v>102400</v>
      </c>
      <c r="B12">
        <v>6.2E-2</v>
      </c>
      <c r="C12">
        <v>5.0999999999999997E-2</v>
      </c>
      <c r="D12">
        <v>5.0999999999999997E-2</v>
      </c>
      <c r="E12">
        <v>4.3999999999999997E-2</v>
      </c>
      <c r="F12">
        <v>4.2000000000000003E-2</v>
      </c>
      <c r="G12">
        <v>0.05</v>
      </c>
      <c r="H12">
        <v>4.4999999999999998E-2</v>
      </c>
      <c r="I12">
        <v>4.2999999999999997E-2</v>
      </c>
      <c r="J12">
        <v>4.8000000000000001E-2</v>
      </c>
      <c r="K12">
        <v>5.2999999999999999E-2</v>
      </c>
      <c r="L12">
        <v>4.5999999999999999E-2</v>
      </c>
      <c r="M12">
        <v>4.9000000000000002E-2</v>
      </c>
      <c r="N12">
        <v>5.3999999999999999E-2</v>
      </c>
      <c r="O12">
        <v>5.1999999999999998E-2</v>
      </c>
      <c r="P12">
        <v>5.6000000000000001E-2</v>
      </c>
      <c r="Q12">
        <f>COUNT(B12:P12)</f>
        <v>15</v>
      </c>
      <c r="R12">
        <f>MIN(B12:P12)</f>
        <v>4.2000000000000003E-2</v>
      </c>
      <c r="S12" s="6">
        <f>MAX(B12:P12)</f>
        <v>6.2E-2</v>
      </c>
      <c r="T12" s="6">
        <f>AVERAGE(B12:P12)</f>
        <v>4.9733333333333338E-2</v>
      </c>
      <c r="U12" s="6">
        <f>STDEV(B12:P12)</f>
        <v>5.3780860465233848E-3</v>
      </c>
      <c r="V12" s="5">
        <f>U12/T12</f>
        <v>0.108138459380497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50404-C1CE-4CCE-A211-21DB1638A459}">
  <dimension ref="A1:V12"/>
  <sheetViews>
    <sheetView workbookViewId="0">
      <selection activeCell="Q2" sqref="Q2:V12"/>
    </sheetView>
  </sheetViews>
  <sheetFormatPr defaultRowHeight="15" x14ac:dyDescent="0.25"/>
  <sheetData>
    <row r="1" spans="1:22" x14ac:dyDescent="0.25">
      <c r="Q1" t="s">
        <v>193</v>
      </c>
      <c r="R1" t="s">
        <v>192</v>
      </c>
      <c r="S1" t="s">
        <v>191</v>
      </c>
      <c r="T1" t="s">
        <v>190</v>
      </c>
      <c r="U1" t="s">
        <v>189</v>
      </c>
      <c r="V1" t="s">
        <v>188</v>
      </c>
    </row>
    <row r="2" spans="1:22" x14ac:dyDescent="0.25">
      <c r="A2">
        <v>100</v>
      </c>
      <c r="B2">
        <v>1.6839999999999999</v>
      </c>
      <c r="C2">
        <v>1.712</v>
      </c>
      <c r="D2">
        <v>1.772</v>
      </c>
      <c r="E2">
        <v>1.823</v>
      </c>
      <c r="F2">
        <v>1.7749999999999999</v>
      </c>
      <c r="G2">
        <v>1.966</v>
      </c>
      <c r="H2">
        <v>1.617</v>
      </c>
      <c r="I2">
        <v>1.633</v>
      </c>
      <c r="J2">
        <v>1.5740000000000001</v>
      </c>
      <c r="K2">
        <v>2.0299999999999998</v>
      </c>
      <c r="L2">
        <v>2.0099999999999998</v>
      </c>
      <c r="M2">
        <v>1.98</v>
      </c>
      <c r="N2">
        <v>1.694</v>
      </c>
      <c r="O2">
        <v>1.7050000000000001</v>
      </c>
      <c r="P2">
        <v>1.677</v>
      </c>
      <c r="Q2">
        <f>COUNT(B2:P2)</f>
        <v>15</v>
      </c>
      <c r="R2">
        <f>MIN(B2:P2)</f>
        <v>1.5740000000000001</v>
      </c>
      <c r="S2" s="6">
        <f>MAX(B2:P2)</f>
        <v>2.0299999999999998</v>
      </c>
      <c r="T2" s="6">
        <f>AVERAGE(B2:P2)</f>
        <v>1.7767999999999995</v>
      </c>
      <c r="U2" s="6">
        <f>STDEV(B2:P2)</f>
        <v>0.15115375332044231</v>
      </c>
      <c r="V2" s="5">
        <f>U2/T2</f>
        <v>8.5070775169091825E-2</v>
      </c>
    </row>
    <row r="3" spans="1:22" x14ac:dyDescent="0.25">
      <c r="A3">
        <v>200</v>
      </c>
      <c r="B3">
        <v>1.4510000000000001</v>
      </c>
      <c r="C3">
        <v>1.4359999999999999</v>
      </c>
      <c r="D3">
        <v>1.4890000000000001</v>
      </c>
      <c r="E3">
        <v>1.528</v>
      </c>
      <c r="F3">
        <v>1.4730000000000001</v>
      </c>
      <c r="G3">
        <v>1.569</v>
      </c>
      <c r="H3">
        <v>1.28</v>
      </c>
      <c r="I3">
        <v>1.3029999999999999</v>
      </c>
      <c r="J3">
        <v>1.2110000000000001</v>
      </c>
      <c r="K3">
        <v>1.7210000000000001</v>
      </c>
      <c r="L3">
        <v>1.6739999999999999</v>
      </c>
      <c r="M3">
        <v>1.6719999999999999</v>
      </c>
      <c r="N3">
        <v>1.3440000000000001</v>
      </c>
      <c r="O3">
        <v>1.391</v>
      </c>
      <c r="P3">
        <v>1.3620000000000001</v>
      </c>
      <c r="Q3">
        <f>COUNT(B3:P3)</f>
        <v>15</v>
      </c>
      <c r="R3">
        <f>MIN(B3:P3)</f>
        <v>1.2110000000000001</v>
      </c>
      <c r="S3" s="6">
        <f>MAX(B3:P3)</f>
        <v>1.7210000000000001</v>
      </c>
      <c r="T3" s="6">
        <f>AVERAGE(B3:P3)</f>
        <v>1.4602666666666668</v>
      </c>
      <c r="U3" s="6">
        <f>STDEV(B3:P3)</f>
        <v>0.15210497628126113</v>
      </c>
      <c r="V3" s="5">
        <f>U3/T3</f>
        <v>0.10416246549575039</v>
      </c>
    </row>
    <row r="4" spans="1:22" x14ac:dyDescent="0.25">
      <c r="A4">
        <v>400</v>
      </c>
      <c r="B4">
        <v>1.095</v>
      </c>
      <c r="C4">
        <v>1.073</v>
      </c>
      <c r="D4">
        <v>1.0649999999999999</v>
      </c>
      <c r="E4">
        <v>1.0960000000000001</v>
      </c>
      <c r="F4">
        <v>1.1479999999999999</v>
      </c>
      <c r="G4">
        <v>1.0640000000000001</v>
      </c>
      <c r="H4">
        <v>0.90400000000000003</v>
      </c>
      <c r="I4">
        <v>0.86699999999999999</v>
      </c>
      <c r="J4">
        <v>0.85799999999999998</v>
      </c>
      <c r="K4">
        <v>1.2589999999999999</v>
      </c>
      <c r="L4">
        <v>1.2569999999999999</v>
      </c>
      <c r="M4">
        <v>1.202</v>
      </c>
      <c r="N4">
        <v>1</v>
      </c>
      <c r="O4">
        <v>1</v>
      </c>
      <c r="P4">
        <v>0.98599999999999999</v>
      </c>
      <c r="Q4">
        <f>COUNT(B4:P4)</f>
        <v>15</v>
      </c>
      <c r="R4">
        <f>MIN(B4:P4)</f>
        <v>0.85799999999999998</v>
      </c>
      <c r="S4" s="6">
        <f>MAX(B4:P4)</f>
        <v>1.2589999999999999</v>
      </c>
      <c r="T4" s="6">
        <f>AVERAGE(B4:P4)</f>
        <v>1.0582666666666669</v>
      </c>
      <c r="U4" s="6">
        <f>STDEV(B4:P4)</f>
        <v>0.12651056797565735</v>
      </c>
      <c r="V4" s="5">
        <f>U4/T4</f>
        <v>0.11954507494234974</v>
      </c>
    </row>
    <row r="5" spans="1:22" x14ac:dyDescent="0.25">
      <c r="A5">
        <v>800</v>
      </c>
      <c r="B5">
        <v>0.71899999999999997</v>
      </c>
      <c r="C5">
        <v>0.71799999999999997</v>
      </c>
      <c r="D5">
        <v>0.73399999999999999</v>
      </c>
      <c r="E5">
        <v>0.77100000000000002</v>
      </c>
      <c r="F5">
        <v>0.71899999999999997</v>
      </c>
      <c r="G5">
        <v>0.74</v>
      </c>
      <c r="H5">
        <v>0.57299999999999995</v>
      </c>
      <c r="I5">
        <v>0.51300000000000001</v>
      </c>
      <c r="J5">
        <v>0.49199999999999999</v>
      </c>
      <c r="K5">
        <v>0.879</v>
      </c>
      <c r="L5">
        <v>0.81599999999999995</v>
      </c>
      <c r="M5">
        <v>0.80100000000000005</v>
      </c>
      <c r="N5">
        <v>0.61</v>
      </c>
      <c r="O5">
        <v>0.60799999999999998</v>
      </c>
      <c r="P5">
        <v>0.63</v>
      </c>
      <c r="Q5">
        <f>COUNT(B5:P5)</f>
        <v>15</v>
      </c>
      <c r="R5">
        <f>MIN(B5:P5)</f>
        <v>0.49199999999999999</v>
      </c>
      <c r="S5" s="6">
        <f>MAX(B5:P5)</f>
        <v>0.879</v>
      </c>
      <c r="T5" s="6">
        <f>AVERAGE(B5:P5)</f>
        <v>0.68820000000000003</v>
      </c>
      <c r="U5" s="6">
        <f>STDEV(B5:P5)</f>
        <v>0.11284578604702686</v>
      </c>
      <c r="V5" s="5">
        <f>U5/T5</f>
        <v>0.16397237147199484</v>
      </c>
    </row>
    <row r="6" spans="1:22" x14ac:dyDescent="0.25">
      <c r="A6">
        <v>1600</v>
      </c>
      <c r="B6">
        <v>0.44</v>
      </c>
      <c r="C6">
        <v>0.41699999999999998</v>
      </c>
      <c r="D6">
        <v>0.42499999999999999</v>
      </c>
      <c r="E6">
        <v>0.42799999999999999</v>
      </c>
      <c r="F6">
        <v>0.45300000000000001</v>
      </c>
      <c r="G6">
        <v>0.45900000000000002</v>
      </c>
      <c r="H6">
        <v>0.32200000000000001</v>
      </c>
      <c r="I6">
        <v>0.29299999999999998</v>
      </c>
      <c r="J6">
        <v>0.29199999999999998</v>
      </c>
      <c r="K6">
        <v>0.53300000000000003</v>
      </c>
      <c r="L6">
        <v>0.505</v>
      </c>
      <c r="M6">
        <v>0.48699999999999999</v>
      </c>
      <c r="N6">
        <v>0.36899999999999999</v>
      </c>
      <c r="O6">
        <v>0.36599999999999999</v>
      </c>
      <c r="P6">
        <v>0.36599999999999999</v>
      </c>
      <c r="Q6">
        <f>COUNT(B6:P6)</f>
        <v>15</v>
      </c>
      <c r="R6">
        <f>MIN(B6:P6)</f>
        <v>0.29199999999999998</v>
      </c>
      <c r="S6" s="6">
        <f>MAX(B6:P6)</f>
        <v>0.53300000000000003</v>
      </c>
      <c r="T6" s="6">
        <f>AVERAGE(B6:P6)</f>
        <v>0.41033333333333327</v>
      </c>
      <c r="U6" s="6">
        <f>STDEV(B6:P6)</f>
        <v>7.4036348859063683E-2</v>
      </c>
      <c r="V6" s="5">
        <f>U6/T6</f>
        <v>0.18042976976213734</v>
      </c>
    </row>
    <row r="7" spans="1:22" x14ac:dyDescent="0.25">
      <c r="A7">
        <v>3200</v>
      </c>
      <c r="B7">
        <v>0.26100000000000001</v>
      </c>
      <c r="C7">
        <v>0.25900000000000001</v>
      </c>
      <c r="D7">
        <v>0.253</v>
      </c>
      <c r="E7">
        <v>0.27700000000000002</v>
      </c>
      <c r="F7">
        <v>0.255</v>
      </c>
      <c r="G7">
        <v>0.26</v>
      </c>
      <c r="H7">
        <v>0.20200000000000001</v>
      </c>
      <c r="I7">
        <v>0.17499999999999999</v>
      </c>
      <c r="J7">
        <v>0.18</v>
      </c>
      <c r="K7">
        <v>0.28999999999999998</v>
      </c>
      <c r="L7">
        <v>0.28999999999999998</v>
      </c>
      <c r="M7">
        <v>0.28199999999999997</v>
      </c>
      <c r="N7">
        <v>0.23699999999999999</v>
      </c>
      <c r="O7">
        <v>0.215</v>
      </c>
      <c r="P7">
        <v>0.214</v>
      </c>
      <c r="Q7">
        <f>COUNT(B7:P7)</f>
        <v>15</v>
      </c>
      <c r="R7">
        <f>MIN(B7:P7)</f>
        <v>0.17499999999999999</v>
      </c>
      <c r="S7" s="6">
        <f>MAX(B7:P7)</f>
        <v>0.28999999999999998</v>
      </c>
      <c r="T7" s="6">
        <f>AVERAGE(B7:P7)</f>
        <v>0.24333333333333335</v>
      </c>
      <c r="U7" s="6">
        <f>STDEV(B7:P7)</f>
        <v>3.7929759644198056E-2</v>
      </c>
      <c r="V7" s="5">
        <f>U7/T7</f>
        <v>0.15587572456519749</v>
      </c>
    </row>
    <row r="8" spans="1:22" x14ac:dyDescent="0.25">
      <c r="A8">
        <v>6400</v>
      </c>
      <c r="B8">
        <v>0.16200000000000001</v>
      </c>
      <c r="C8">
        <v>0.14799999999999999</v>
      </c>
      <c r="D8">
        <v>0.153</v>
      </c>
      <c r="E8">
        <v>0.16200000000000001</v>
      </c>
      <c r="F8">
        <v>0.16200000000000001</v>
      </c>
      <c r="G8">
        <v>0.16200000000000001</v>
      </c>
      <c r="H8">
        <v>0.11600000000000001</v>
      </c>
      <c r="I8">
        <v>0.113</v>
      </c>
      <c r="J8">
        <v>0.11600000000000001</v>
      </c>
      <c r="K8">
        <v>0.17</v>
      </c>
      <c r="L8">
        <v>0.17399999999999999</v>
      </c>
      <c r="M8">
        <v>0.17</v>
      </c>
      <c r="N8">
        <v>0.13800000000000001</v>
      </c>
      <c r="O8">
        <v>0.13600000000000001</v>
      </c>
      <c r="P8">
        <v>0.13900000000000001</v>
      </c>
      <c r="Q8">
        <f>COUNT(B8:P8)</f>
        <v>15</v>
      </c>
      <c r="R8">
        <f>MIN(B8:P8)</f>
        <v>0.113</v>
      </c>
      <c r="S8" s="6">
        <f>MAX(B8:P8)</f>
        <v>0.17399999999999999</v>
      </c>
      <c r="T8" s="6">
        <f>AVERAGE(B8:P8)</f>
        <v>0.14806666666666668</v>
      </c>
      <c r="U8" s="6">
        <f>STDEV(B8:P8)</f>
        <v>2.078964943931293E-2</v>
      </c>
      <c r="V8" s="5">
        <f>U8/T8</f>
        <v>0.14040735776213145</v>
      </c>
    </row>
    <row r="9" spans="1:22" x14ac:dyDescent="0.25">
      <c r="A9">
        <v>12800</v>
      </c>
      <c r="B9">
        <v>0.1</v>
      </c>
      <c r="C9">
        <v>9.5000000000000001E-2</v>
      </c>
      <c r="D9">
        <v>0.104</v>
      </c>
      <c r="E9">
        <v>0.105</v>
      </c>
      <c r="F9">
        <v>9.5000000000000001E-2</v>
      </c>
      <c r="G9">
        <v>9.9000000000000005E-2</v>
      </c>
      <c r="H9">
        <v>8.2000000000000003E-2</v>
      </c>
      <c r="I9">
        <v>7.8E-2</v>
      </c>
      <c r="J9">
        <v>0.10299999999999999</v>
      </c>
      <c r="K9">
        <v>0.105</v>
      </c>
      <c r="L9">
        <v>0.106</v>
      </c>
      <c r="M9">
        <v>0.106</v>
      </c>
      <c r="N9">
        <v>9.5000000000000001E-2</v>
      </c>
      <c r="O9">
        <v>9.0999999999999998E-2</v>
      </c>
      <c r="P9">
        <v>9.1999999999999998E-2</v>
      </c>
      <c r="Q9">
        <f>COUNT(B9:P9)</f>
        <v>15</v>
      </c>
      <c r="R9">
        <f>MIN(B9:P9)</f>
        <v>7.8E-2</v>
      </c>
      <c r="S9" s="6">
        <f>MAX(B9:P9)</f>
        <v>0.106</v>
      </c>
      <c r="T9" s="6">
        <f>AVERAGE(B9:P9)</f>
        <v>9.7066666666666662E-2</v>
      </c>
      <c r="U9" s="6">
        <f>STDEV(B9:P9)</f>
        <v>8.6475980700395864E-3</v>
      </c>
      <c r="V9" s="5">
        <f>U9/T9</f>
        <v>8.9089265831451783E-2</v>
      </c>
    </row>
    <row r="10" spans="1:22" x14ac:dyDescent="0.25">
      <c r="A10">
        <v>25600</v>
      </c>
      <c r="B10">
        <v>7.8E-2</v>
      </c>
      <c r="C10">
        <v>6.7000000000000004E-2</v>
      </c>
      <c r="D10">
        <v>9.0999999999999998E-2</v>
      </c>
      <c r="E10">
        <v>7.0000000000000007E-2</v>
      </c>
      <c r="F10">
        <v>6.8000000000000005E-2</v>
      </c>
      <c r="G10">
        <v>7.5999999999999998E-2</v>
      </c>
      <c r="H10">
        <v>0.06</v>
      </c>
      <c r="I10">
        <v>5.8999999999999997E-2</v>
      </c>
      <c r="J10">
        <v>6.0999999999999999E-2</v>
      </c>
      <c r="K10">
        <v>7.3999999999999996E-2</v>
      </c>
      <c r="L10">
        <v>7.2999999999999995E-2</v>
      </c>
      <c r="M10">
        <v>7.2999999999999995E-2</v>
      </c>
      <c r="N10">
        <v>7.1999999999999995E-2</v>
      </c>
      <c r="O10">
        <v>6.9000000000000006E-2</v>
      </c>
      <c r="P10">
        <v>7.6999999999999999E-2</v>
      </c>
      <c r="Q10">
        <f>COUNT(B10:P10)</f>
        <v>15</v>
      </c>
      <c r="R10">
        <f>MIN(B10:P10)</f>
        <v>5.8999999999999997E-2</v>
      </c>
      <c r="S10" s="6">
        <f>MAX(B10:P10)</f>
        <v>9.0999999999999998E-2</v>
      </c>
      <c r="T10" s="6">
        <f>AVERAGE(B10:P10)</f>
        <v>7.1199999999999972E-2</v>
      </c>
      <c r="U10" s="6">
        <f>STDEV(B10:P10)</f>
        <v>8.1170015575774204E-3</v>
      </c>
      <c r="V10" s="5">
        <f>U10/T10</f>
        <v>0.11400283086485145</v>
      </c>
    </row>
    <row r="11" spans="1:22" x14ac:dyDescent="0.25">
      <c r="A11">
        <v>51200</v>
      </c>
      <c r="B11">
        <v>5.8000000000000003E-2</v>
      </c>
      <c r="C11">
        <v>5.8000000000000003E-2</v>
      </c>
      <c r="D11">
        <v>6.6000000000000003E-2</v>
      </c>
      <c r="E11">
        <v>5.3999999999999999E-2</v>
      </c>
      <c r="F11">
        <v>5.6000000000000001E-2</v>
      </c>
      <c r="G11">
        <v>6.4000000000000001E-2</v>
      </c>
      <c r="H11">
        <v>4.9000000000000002E-2</v>
      </c>
      <c r="I11">
        <v>4.9000000000000002E-2</v>
      </c>
      <c r="J11">
        <v>5.1999999999999998E-2</v>
      </c>
      <c r="K11">
        <v>5.6000000000000001E-2</v>
      </c>
      <c r="L11">
        <v>5.8000000000000003E-2</v>
      </c>
      <c r="M11">
        <v>6.0999999999999999E-2</v>
      </c>
      <c r="N11">
        <v>5.3999999999999999E-2</v>
      </c>
      <c r="O11">
        <v>5.3999999999999999E-2</v>
      </c>
      <c r="P11">
        <v>5.6000000000000001E-2</v>
      </c>
      <c r="Q11">
        <f>COUNT(B11:P11)</f>
        <v>15</v>
      </c>
      <c r="R11">
        <f>MIN(B11:P11)</f>
        <v>4.9000000000000002E-2</v>
      </c>
      <c r="S11" s="6">
        <f>MAX(B11:P11)</f>
        <v>6.6000000000000003E-2</v>
      </c>
      <c r="T11" s="6">
        <f>AVERAGE(B11:P11)</f>
        <v>5.6333333333333346E-2</v>
      </c>
      <c r="U11" s="6">
        <f>STDEV(B11:P11)</f>
        <v>4.8205907561309587E-3</v>
      </c>
      <c r="V11" s="5">
        <f>U11/T11</f>
        <v>8.5572616972738894E-2</v>
      </c>
    </row>
    <row r="12" spans="1:22" x14ac:dyDescent="0.25">
      <c r="A12">
        <v>102400</v>
      </c>
      <c r="B12">
        <v>4.5999999999999999E-2</v>
      </c>
      <c r="C12">
        <v>4.5999999999999999E-2</v>
      </c>
      <c r="D12">
        <v>5.2999999999999999E-2</v>
      </c>
      <c r="E12">
        <v>4.7E-2</v>
      </c>
      <c r="F12">
        <v>4.8000000000000001E-2</v>
      </c>
      <c r="G12">
        <v>6.3E-2</v>
      </c>
      <c r="H12">
        <v>4.3999999999999997E-2</v>
      </c>
      <c r="I12">
        <v>4.3999999999999997E-2</v>
      </c>
      <c r="J12">
        <v>5.8999999999999997E-2</v>
      </c>
      <c r="K12">
        <v>5.7000000000000002E-2</v>
      </c>
      <c r="L12">
        <v>4.9000000000000002E-2</v>
      </c>
      <c r="M12">
        <v>5.5E-2</v>
      </c>
      <c r="N12">
        <v>4.8000000000000001E-2</v>
      </c>
      <c r="O12">
        <v>4.8000000000000001E-2</v>
      </c>
      <c r="P12">
        <v>5.3999999999999999E-2</v>
      </c>
      <c r="Q12">
        <f>COUNT(B12:P12)</f>
        <v>15</v>
      </c>
      <c r="R12">
        <f>MIN(B12:P12)</f>
        <v>4.3999999999999997E-2</v>
      </c>
      <c r="S12" s="6">
        <f>MAX(B12:P12)</f>
        <v>6.3E-2</v>
      </c>
      <c r="T12" s="6">
        <f>AVERAGE(B12:P12)</f>
        <v>5.0733333333333346E-2</v>
      </c>
      <c r="U12" s="6">
        <f>STDEV(B12:P12)</f>
        <v>5.7751520285080774E-3</v>
      </c>
      <c r="V12" s="5">
        <f>U12/T12</f>
        <v>0.113833482822104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2FCC6-7F65-4C51-993D-D1EED4FF6AAD}">
  <dimension ref="A1:V12"/>
  <sheetViews>
    <sheetView workbookViewId="0">
      <selection activeCell="Q2" sqref="Q2:V12"/>
    </sheetView>
  </sheetViews>
  <sheetFormatPr defaultRowHeight="15" x14ac:dyDescent="0.25"/>
  <sheetData>
    <row r="1" spans="1:22" x14ac:dyDescent="0.25">
      <c r="Q1" t="s">
        <v>193</v>
      </c>
      <c r="R1" t="s">
        <v>192</v>
      </c>
      <c r="S1" t="s">
        <v>191</v>
      </c>
      <c r="T1" t="s">
        <v>190</v>
      </c>
      <c r="U1" t="s">
        <v>189</v>
      </c>
      <c r="V1" t="s">
        <v>188</v>
      </c>
    </row>
    <row r="2" spans="1:22" x14ac:dyDescent="0.25">
      <c r="A2">
        <v>100</v>
      </c>
      <c r="B2">
        <v>1.889</v>
      </c>
      <c r="C2">
        <v>1.8560000000000001</v>
      </c>
      <c r="D2">
        <v>1.772</v>
      </c>
      <c r="E2">
        <v>1.9019999999999999</v>
      </c>
      <c r="F2">
        <v>1.9139999999999999</v>
      </c>
      <c r="G2">
        <v>1.901</v>
      </c>
      <c r="H2">
        <v>1.641</v>
      </c>
      <c r="I2">
        <v>1.5960000000000001</v>
      </c>
      <c r="J2">
        <v>1.589</v>
      </c>
      <c r="K2">
        <v>1.579</v>
      </c>
      <c r="L2">
        <v>1.5720000000000001</v>
      </c>
      <c r="M2">
        <v>1.5449999999999999</v>
      </c>
      <c r="N2">
        <v>1.6180000000000001</v>
      </c>
      <c r="O2">
        <v>1.579</v>
      </c>
      <c r="P2">
        <v>1.603</v>
      </c>
      <c r="Q2">
        <f>COUNT(B2:P2)</f>
        <v>15</v>
      </c>
      <c r="R2">
        <f>MIN(B2:P2)</f>
        <v>1.5449999999999999</v>
      </c>
      <c r="S2" s="6">
        <f>MAX(B2:P2)</f>
        <v>1.9139999999999999</v>
      </c>
      <c r="T2" s="6">
        <f>AVERAGE(B2:P2)</f>
        <v>1.7037333333333333</v>
      </c>
      <c r="U2" s="6">
        <f>STDEV(B2:P2)</f>
        <v>0.14747274162979926</v>
      </c>
      <c r="V2" s="5">
        <f>U2/T2</f>
        <v>8.6558582111715007E-2</v>
      </c>
    </row>
    <row r="3" spans="1:22" x14ac:dyDescent="0.25">
      <c r="A3">
        <v>200</v>
      </c>
      <c r="B3">
        <v>1.5429999999999999</v>
      </c>
      <c r="C3">
        <v>1.52</v>
      </c>
      <c r="D3">
        <v>1.43</v>
      </c>
      <c r="E3">
        <v>1.5349999999999999</v>
      </c>
      <c r="F3">
        <v>1.524</v>
      </c>
      <c r="G3">
        <v>1.492</v>
      </c>
      <c r="H3">
        <v>1.2010000000000001</v>
      </c>
      <c r="I3">
        <v>1.248</v>
      </c>
      <c r="J3">
        <v>1.21</v>
      </c>
      <c r="K3">
        <v>1.2190000000000001</v>
      </c>
      <c r="L3">
        <v>1.244</v>
      </c>
      <c r="M3">
        <v>1.2110000000000001</v>
      </c>
      <c r="N3">
        <v>1.298</v>
      </c>
      <c r="O3">
        <v>1.2430000000000001</v>
      </c>
      <c r="P3">
        <v>1.2290000000000001</v>
      </c>
      <c r="Q3">
        <f>COUNT(B3:P3)</f>
        <v>15</v>
      </c>
      <c r="R3">
        <f>MIN(B3:P3)</f>
        <v>1.2010000000000001</v>
      </c>
      <c r="S3" s="6">
        <f>MAX(B3:P3)</f>
        <v>1.5429999999999999</v>
      </c>
      <c r="T3" s="6">
        <f>AVERAGE(B3:P3)</f>
        <v>1.3431333333333331</v>
      </c>
      <c r="U3" s="6">
        <f>STDEV(B3:P3)</f>
        <v>0.14273445207631105</v>
      </c>
      <c r="V3" s="5">
        <f>U3/T3</f>
        <v>0.10626975634807496</v>
      </c>
    </row>
    <row r="4" spans="1:22" x14ac:dyDescent="0.25">
      <c r="A4">
        <v>400</v>
      </c>
      <c r="B4">
        <v>1.173</v>
      </c>
      <c r="C4">
        <v>1.1399999999999999</v>
      </c>
      <c r="D4">
        <v>1.0740000000000001</v>
      </c>
      <c r="E4">
        <v>1.1759999999999999</v>
      </c>
      <c r="F4">
        <v>1.1519999999999999</v>
      </c>
      <c r="G4">
        <v>1.1359999999999999</v>
      </c>
      <c r="H4">
        <v>0.84799999999999998</v>
      </c>
      <c r="I4">
        <v>0.83099999999999996</v>
      </c>
      <c r="J4">
        <v>0.82099999999999995</v>
      </c>
      <c r="K4">
        <v>0.88600000000000001</v>
      </c>
      <c r="L4">
        <v>0.86699999999999999</v>
      </c>
      <c r="M4">
        <v>0.871</v>
      </c>
      <c r="N4">
        <v>0.93200000000000005</v>
      </c>
      <c r="O4">
        <v>0.88300000000000001</v>
      </c>
      <c r="P4">
        <v>0.873</v>
      </c>
      <c r="Q4">
        <f>COUNT(B4:P4)</f>
        <v>15</v>
      </c>
      <c r="R4">
        <f>MIN(B4:P4)</f>
        <v>0.82099999999999995</v>
      </c>
      <c r="S4" s="6">
        <f>MAX(B4:P4)</f>
        <v>1.1759999999999999</v>
      </c>
      <c r="T4" s="6">
        <f>AVERAGE(B4:P4)</f>
        <v>0.97753333333333325</v>
      </c>
      <c r="U4" s="6">
        <f>STDEV(B4:P4)</f>
        <v>0.1427994931296872</v>
      </c>
      <c r="V4" s="5">
        <f>U4/T4</f>
        <v>0.14608145651949181</v>
      </c>
    </row>
    <row r="5" spans="1:22" x14ac:dyDescent="0.25">
      <c r="A5">
        <v>800</v>
      </c>
      <c r="B5">
        <v>0.78700000000000003</v>
      </c>
      <c r="C5">
        <v>0.72799999999999998</v>
      </c>
      <c r="D5">
        <v>0.70099999999999996</v>
      </c>
      <c r="E5">
        <v>0.78700000000000003</v>
      </c>
      <c r="F5">
        <v>0.71499999999999997</v>
      </c>
      <c r="G5">
        <v>0.71899999999999997</v>
      </c>
      <c r="H5">
        <v>0.47899999999999998</v>
      </c>
      <c r="I5">
        <v>0.48</v>
      </c>
      <c r="J5">
        <v>0.499</v>
      </c>
      <c r="K5">
        <v>0.57999999999999996</v>
      </c>
      <c r="L5">
        <v>0.54100000000000004</v>
      </c>
      <c r="M5">
        <v>0.53</v>
      </c>
      <c r="N5">
        <v>0.6</v>
      </c>
      <c r="O5">
        <v>0.54</v>
      </c>
      <c r="P5">
        <v>0.51200000000000001</v>
      </c>
      <c r="Q5">
        <f>COUNT(B5:P5)</f>
        <v>15</v>
      </c>
      <c r="R5">
        <f>MIN(B5:P5)</f>
        <v>0.47899999999999998</v>
      </c>
      <c r="S5" s="6">
        <f>MAX(B5:P5)</f>
        <v>0.78700000000000003</v>
      </c>
      <c r="T5" s="6">
        <f>AVERAGE(B5:P5)</f>
        <v>0.61320000000000008</v>
      </c>
      <c r="U5" s="6">
        <f>STDEV(B5:P5)</f>
        <v>0.11359778669876078</v>
      </c>
      <c r="V5" s="5">
        <f>U5/T5</f>
        <v>0.18525405528173641</v>
      </c>
    </row>
    <row r="6" spans="1:22" x14ac:dyDescent="0.25">
      <c r="A6">
        <v>1600</v>
      </c>
      <c r="B6">
        <v>0.47199999999999998</v>
      </c>
      <c r="C6">
        <v>0.44400000000000001</v>
      </c>
      <c r="D6">
        <v>0.437</v>
      </c>
      <c r="E6">
        <v>0.44</v>
      </c>
      <c r="F6">
        <v>0.45</v>
      </c>
      <c r="G6">
        <v>0.434</v>
      </c>
      <c r="H6">
        <v>0.29799999999999999</v>
      </c>
      <c r="I6">
        <v>0.28799999999999998</v>
      </c>
      <c r="J6">
        <v>0.29299999999999998</v>
      </c>
      <c r="K6">
        <v>0.33</v>
      </c>
      <c r="L6">
        <v>0.312</v>
      </c>
      <c r="M6">
        <v>0.311</v>
      </c>
      <c r="N6">
        <v>0.34399999999999997</v>
      </c>
      <c r="O6">
        <v>0.318</v>
      </c>
      <c r="P6">
        <v>0.32300000000000001</v>
      </c>
      <c r="Q6">
        <f>COUNT(B6:P6)</f>
        <v>15</v>
      </c>
      <c r="R6">
        <f>MIN(B6:P6)</f>
        <v>0.28799999999999998</v>
      </c>
      <c r="S6" s="6">
        <f>MAX(B6:P6)</f>
        <v>0.47199999999999998</v>
      </c>
      <c r="T6" s="6">
        <f>AVERAGE(B6:P6)</f>
        <v>0.36626666666666668</v>
      </c>
      <c r="U6" s="6">
        <f>STDEV(B6:P6)</f>
        <v>6.9398915869121988E-2</v>
      </c>
      <c r="V6" s="5">
        <f>U6/T6</f>
        <v>0.18947647215814156</v>
      </c>
    </row>
    <row r="7" spans="1:22" x14ac:dyDescent="0.25">
      <c r="A7">
        <v>3200</v>
      </c>
      <c r="B7">
        <v>0.27600000000000002</v>
      </c>
      <c r="C7">
        <v>0.26300000000000001</v>
      </c>
      <c r="D7">
        <v>0.251</v>
      </c>
      <c r="E7">
        <v>0.28000000000000003</v>
      </c>
      <c r="F7">
        <v>0.26100000000000001</v>
      </c>
      <c r="G7">
        <v>0.27300000000000002</v>
      </c>
      <c r="H7">
        <v>0.17899999999999999</v>
      </c>
      <c r="I7">
        <v>0.17799999999999999</v>
      </c>
      <c r="J7">
        <v>0.17599999999999999</v>
      </c>
      <c r="K7">
        <v>0.216</v>
      </c>
      <c r="L7">
        <v>0.184</v>
      </c>
      <c r="M7">
        <v>0.19500000000000001</v>
      </c>
      <c r="N7">
        <v>0.20899999999999999</v>
      </c>
      <c r="O7">
        <v>0.186</v>
      </c>
      <c r="P7">
        <v>0.192</v>
      </c>
      <c r="Q7">
        <f>COUNT(B7:P7)</f>
        <v>15</v>
      </c>
      <c r="R7">
        <f>MIN(B7:P7)</f>
        <v>0.17599999999999999</v>
      </c>
      <c r="S7" s="6">
        <f>MAX(B7:P7)</f>
        <v>0.28000000000000003</v>
      </c>
      <c r="T7" s="6">
        <f>AVERAGE(B7:P7)</f>
        <v>0.22126666666666669</v>
      </c>
      <c r="U7" s="6">
        <f>STDEV(B7:P7)</f>
        <v>4.087518749046818E-2</v>
      </c>
      <c r="V7" s="5">
        <f>U7/T7</f>
        <v>0.18473269429256481</v>
      </c>
    </row>
    <row r="8" spans="1:22" x14ac:dyDescent="0.25">
      <c r="A8">
        <v>6400</v>
      </c>
      <c r="B8">
        <v>0.16300000000000001</v>
      </c>
      <c r="C8">
        <v>0.161</v>
      </c>
      <c r="D8">
        <v>0.14699999999999999</v>
      </c>
      <c r="E8">
        <v>0.159</v>
      </c>
      <c r="F8">
        <v>0.157</v>
      </c>
      <c r="G8">
        <v>0.152</v>
      </c>
      <c r="H8">
        <v>0.10299999999999999</v>
      </c>
      <c r="I8">
        <v>0.111</v>
      </c>
      <c r="J8">
        <v>0.113</v>
      </c>
      <c r="K8">
        <v>0.125</v>
      </c>
      <c r="L8">
        <v>0.115</v>
      </c>
      <c r="M8">
        <v>0.121</v>
      </c>
      <c r="N8">
        <v>0.127</v>
      </c>
      <c r="O8">
        <v>0.11600000000000001</v>
      </c>
      <c r="P8">
        <v>0.11600000000000001</v>
      </c>
      <c r="Q8">
        <f>COUNT(B8:P8)</f>
        <v>15</v>
      </c>
      <c r="R8">
        <f>MIN(B8:P8)</f>
        <v>0.10299999999999999</v>
      </c>
      <c r="S8" s="6">
        <f>MAX(B8:P8)</f>
        <v>0.16300000000000001</v>
      </c>
      <c r="T8" s="6">
        <f>AVERAGE(B8:P8)</f>
        <v>0.13240000000000002</v>
      </c>
      <c r="U8" s="6">
        <f>STDEV(B8:P8)</f>
        <v>2.1410277905716257E-2</v>
      </c>
      <c r="V8" s="5">
        <f>U8/T8</f>
        <v>0.16170904762625571</v>
      </c>
    </row>
    <row r="9" spans="1:22" x14ac:dyDescent="0.25">
      <c r="A9">
        <v>12800</v>
      </c>
      <c r="B9">
        <v>0.104</v>
      </c>
      <c r="C9">
        <v>9.4E-2</v>
      </c>
      <c r="D9">
        <v>0.104</v>
      </c>
      <c r="E9">
        <v>0.11700000000000001</v>
      </c>
      <c r="F9">
        <v>0.1</v>
      </c>
      <c r="G9">
        <v>0.10100000000000001</v>
      </c>
      <c r="H9">
        <v>7.3999999999999996E-2</v>
      </c>
      <c r="I9">
        <v>0.10199999999999999</v>
      </c>
      <c r="J9">
        <v>7.8E-2</v>
      </c>
      <c r="K9">
        <v>8.3000000000000004E-2</v>
      </c>
      <c r="L9">
        <v>7.8E-2</v>
      </c>
      <c r="M9">
        <v>8.4000000000000005E-2</v>
      </c>
      <c r="N9">
        <v>8.5000000000000006E-2</v>
      </c>
      <c r="O9">
        <v>7.9000000000000001E-2</v>
      </c>
      <c r="P9">
        <v>0.08</v>
      </c>
      <c r="Q9">
        <f>COUNT(B9:P9)</f>
        <v>15</v>
      </c>
      <c r="R9">
        <f>MIN(B9:P9)</f>
        <v>7.3999999999999996E-2</v>
      </c>
      <c r="S9" s="6">
        <f>MAX(B9:P9)</f>
        <v>0.11700000000000001</v>
      </c>
      <c r="T9" s="6">
        <f>AVERAGE(B9:P9)</f>
        <v>9.0866666666666665E-2</v>
      </c>
      <c r="U9" s="6">
        <f>STDEV(B9:P9)</f>
        <v>1.2999267378623766E-2</v>
      </c>
      <c r="V9" s="5">
        <f>U9/T9</f>
        <v>0.14305870189241121</v>
      </c>
    </row>
    <row r="10" spans="1:22" x14ac:dyDescent="0.25">
      <c r="A10">
        <v>25600</v>
      </c>
      <c r="B10">
        <v>6.9000000000000006E-2</v>
      </c>
      <c r="C10">
        <v>6.7000000000000004E-2</v>
      </c>
      <c r="D10">
        <v>7.2999999999999995E-2</v>
      </c>
      <c r="E10">
        <v>7.0999999999999994E-2</v>
      </c>
      <c r="F10">
        <v>7.0000000000000007E-2</v>
      </c>
      <c r="G10">
        <v>7.0000000000000007E-2</v>
      </c>
      <c r="H10">
        <v>6.2E-2</v>
      </c>
      <c r="I10">
        <v>5.8999999999999997E-2</v>
      </c>
      <c r="J10">
        <v>5.8999999999999997E-2</v>
      </c>
      <c r="K10">
        <v>6.0999999999999999E-2</v>
      </c>
      <c r="L10">
        <v>5.8999999999999997E-2</v>
      </c>
      <c r="M10">
        <v>6.3E-2</v>
      </c>
      <c r="N10">
        <v>6.3E-2</v>
      </c>
      <c r="O10">
        <v>6.2E-2</v>
      </c>
      <c r="P10">
        <v>6.0999999999999999E-2</v>
      </c>
      <c r="Q10">
        <f>COUNT(B10:P10)</f>
        <v>15</v>
      </c>
      <c r="R10">
        <f>MIN(B10:P10)</f>
        <v>5.8999999999999997E-2</v>
      </c>
      <c r="S10" s="6">
        <f>MAX(B10:P10)</f>
        <v>7.2999999999999995E-2</v>
      </c>
      <c r="T10" s="6">
        <f>AVERAGE(B10:P10)</f>
        <v>6.4599999999999991E-2</v>
      </c>
      <c r="U10" s="6">
        <f>STDEV(B10:P10)</f>
        <v>4.8814517746846014E-3</v>
      </c>
      <c r="V10" s="5">
        <f>U10/T10</f>
        <v>7.5564268957965974E-2</v>
      </c>
    </row>
    <row r="11" spans="1:22" x14ac:dyDescent="0.25">
      <c r="A11">
        <v>51200</v>
      </c>
      <c r="B11">
        <v>5.5E-2</v>
      </c>
      <c r="C11">
        <v>5.3999999999999999E-2</v>
      </c>
      <c r="D11">
        <v>6.2E-2</v>
      </c>
      <c r="E11">
        <v>5.5E-2</v>
      </c>
      <c r="F11">
        <v>5.3999999999999999E-2</v>
      </c>
      <c r="G11">
        <v>5.7000000000000002E-2</v>
      </c>
      <c r="H11">
        <v>4.5999999999999999E-2</v>
      </c>
      <c r="I11">
        <v>4.7E-2</v>
      </c>
      <c r="J11">
        <v>5.0999999999999997E-2</v>
      </c>
      <c r="K11">
        <v>0.05</v>
      </c>
      <c r="L11">
        <v>4.8000000000000001E-2</v>
      </c>
      <c r="M11">
        <v>5.1999999999999998E-2</v>
      </c>
      <c r="N11">
        <v>5.0999999999999997E-2</v>
      </c>
      <c r="O11">
        <v>4.9000000000000002E-2</v>
      </c>
      <c r="P11">
        <v>5.1999999999999998E-2</v>
      </c>
      <c r="Q11">
        <f>COUNT(B11:P11)</f>
        <v>15</v>
      </c>
      <c r="R11">
        <f>MIN(B11:P11)</f>
        <v>4.5999999999999999E-2</v>
      </c>
      <c r="S11" s="6">
        <f>MAX(B11:P11)</f>
        <v>6.2E-2</v>
      </c>
      <c r="T11" s="6">
        <f>AVERAGE(B11:P11)</f>
        <v>5.220000000000001E-2</v>
      </c>
      <c r="U11" s="6">
        <f>STDEV(B11:P11)</f>
        <v>4.1610438250859264E-3</v>
      </c>
      <c r="V11" s="5">
        <f>U11/T11</f>
        <v>7.9713483239193972E-2</v>
      </c>
    </row>
    <row r="12" spans="1:22" x14ac:dyDescent="0.25">
      <c r="A12">
        <v>102400</v>
      </c>
      <c r="B12">
        <v>4.7E-2</v>
      </c>
      <c r="C12">
        <v>5.0999999999999997E-2</v>
      </c>
      <c r="D12">
        <v>5.1999999999999998E-2</v>
      </c>
      <c r="E12">
        <v>4.8000000000000001E-2</v>
      </c>
      <c r="F12">
        <v>4.5999999999999999E-2</v>
      </c>
      <c r="G12">
        <v>5.0999999999999997E-2</v>
      </c>
      <c r="H12">
        <v>4.2000000000000003E-2</v>
      </c>
      <c r="I12">
        <v>4.2000000000000003E-2</v>
      </c>
      <c r="J12">
        <v>4.5999999999999999E-2</v>
      </c>
      <c r="K12">
        <v>4.3999999999999997E-2</v>
      </c>
      <c r="L12">
        <v>4.2999999999999997E-2</v>
      </c>
      <c r="M12">
        <v>4.8000000000000001E-2</v>
      </c>
      <c r="N12">
        <v>4.2999999999999997E-2</v>
      </c>
      <c r="O12">
        <v>4.2999999999999997E-2</v>
      </c>
      <c r="P12">
        <v>4.8000000000000001E-2</v>
      </c>
      <c r="Q12">
        <f>COUNT(B12:P12)</f>
        <v>15</v>
      </c>
      <c r="R12">
        <f>MIN(B12:P12)</f>
        <v>4.2000000000000003E-2</v>
      </c>
      <c r="S12" s="6">
        <f>MAX(B12:P12)</f>
        <v>5.1999999999999998E-2</v>
      </c>
      <c r="T12" s="6">
        <f>AVERAGE(B12:P12)</f>
        <v>4.6266666666666671E-2</v>
      </c>
      <c r="U12" s="6">
        <f>STDEV(B12:P12)</f>
        <v>3.3904628143128323E-3</v>
      </c>
      <c r="V12" s="5">
        <f>U12/T12</f>
        <v>7.328089656295747E-2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97074-F16A-4DB9-B9C8-19BE2856B3D3}">
  <dimension ref="A1:V12"/>
  <sheetViews>
    <sheetView workbookViewId="0">
      <selection activeCell="Q2" sqref="Q2:V12"/>
    </sheetView>
  </sheetViews>
  <sheetFormatPr defaultRowHeight="15" x14ac:dyDescent="0.25"/>
  <sheetData>
    <row r="1" spans="1:22" x14ac:dyDescent="0.25">
      <c r="Q1" t="s">
        <v>193</v>
      </c>
      <c r="R1" t="s">
        <v>192</v>
      </c>
      <c r="S1" t="s">
        <v>191</v>
      </c>
      <c r="T1" t="s">
        <v>190</v>
      </c>
      <c r="U1" t="s">
        <v>189</v>
      </c>
      <c r="V1" t="s">
        <v>188</v>
      </c>
    </row>
    <row r="2" spans="1:22" x14ac:dyDescent="0.25">
      <c r="A2">
        <v>100</v>
      </c>
      <c r="B2">
        <v>2.145</v>
      </c>
      <c r="C2">
        <v>1.8879999999999999</v>
      </c>
      <c r="D2">
        <v>1.879</v>
      </c>
      <c r="E2">
        <v>2.1760000000000002</v>
      </c>
      <c r="F2">
        <v>2.1139999999999999</v>
      </c>
      <c r="G2">
        <v>2.0990000000000002</v>
      </c>
      <c r="H2">
        <v>1.9339999999999999</v>
      </c>
      <c r="I2">
        <v>1.8759999999999999</v>
      </c>
      <c r="J2">
        <v>1.883</v>
      </c>
      <c r="K2">
        <v>1.774</v>
      </c>
      <c r="L2">
        <v>1.7310000000000001</v>
      </c>
      <c r="M2">
        <v>1.7150000000000001</v>
      </c>
      <c r="N2">
        <v>1.758</v>
      </c>
      <c r="O2">
        <v>1.722</v>
      </c>
      <c r="P2">
        <v>1.704</v>
      </c>
      <c r="Q2">
        <f>COUNT(B2:P2)</f>
        <v>15</v>
      </c>
      <c r="R2">
        <f>MIN(B2:P2)</f>
        <v>1.704</v>
      </c>
      <c r="S2" s="6">
        <f>MAX(B2:P2)</f>
        <v>2.1760000000000002</v>
      </c>
      <c r="T2" s="6">
        <f>AVERAGE(B2:P2)</f>
        <v>1.8932</v>
      </c>
      <c r="U2" s="6">
        <f>STDEV(B2:P2)</f>
        <v>0.16742512185622394</v>
      </c>
      <c r="V2" s="5">
        <f>U2/T2</f>
        <v>8.8434989359932353E-2</v>
      </c>
    </row>
    <row r="3" spans="1:22" x14ac:dyDescent="0.25">
      <c r="A3">
        <v>200</v>
      </c>
      <c r="B3">
        <v>1.577</v>
      </c>
      <c r="C3">
        <v>1.5580000000000001</v>
      </c>
      <c r="D3">
        <v>1.49</v>
      </c>
      <c r="E3">
        <v>1.7310000000000001</v>
      </c>
      <c r="F3">
        <v>1.718</v>
      </c>
      <c r="G3">
        <v>1.6819999999999999</v>
      </c>
      <c r="H3">
        <v>1.5660000000000001</v>
      </c>
      <c r="I3">
        <v>1.4910000000000001</v>
      </c>
      <c r="J3">
        <v>1.5369999999999999</v>
      </c>
      <c r="K3">
        <v>1.4339999999999999</v>
      </c>
      <c r="L3">
        <v>1.4219999999999999</v>
      </c>
      <c r="M3">
        <v>1.3819999999999999</v>
      </c>
      <c r="N3">
        <v>1.446</v>
      </c>
      <c r="O3">
        <v>1.417</v>
      </c>
      <c r="P3">
        <v>1.393</v>
      </c>
      <c r="Q3">
        <f>COUNT('AIDSVAX Inter Operator '!B3:P3)</f>
        <v>15</v>
      </c>
      <c r="R3">
        <f>MIN('AIDSVAX Inter Operator '!B3:P3)</f>
        <v>1.403</v>
      </c>
      <c r="S3" s="6">
        <f>MAX('AIDSVAX Inter Operator '!B3:P3)</f>
        <v>1.7949999999999999</v>
      </c>
      <c r="T3" s="6">
        <f>AVERAGE('AIDSVAX Inter Operator '!B3:P3)</f>
        <v>1.5487333333333335</v>
      </c>
      <c r="U3" s="6">
        <f>STDEV('AIDSVAX Inter Operator '!B3:P3)</f>
        <v>0.12366109601110072</v>
      </c>
      <c r="V3" s="5">
        <f>U3/T3</f>
        <v>7.9846603252830717E-2</v>
      </c>
    </row>
    <row r="4" spans="1:22" x14ac:dyDescent="0.25">
      <c r="A4">
        <v>400</v>
      </c>
      <c r="B4">
        <v>1.181</v>
      </c>
      <c r="C4">
        <v>1.1679999999999999</v>
      </c>
      <c r="D4">
        <v>1.119</v>
      </c>
      <c r="E4">
        <v>1.2729999999999999</v>
      </c>
      <c r="F4">
        <v>1.2450000000000001</v>
      </c>
      <c r="G4">
        <v>1.25</v>
      </c>
      <c r="H4">
        <v>1.121</v>
      </c>
      <c r="I4">
        <v>1.0549999999999999</v>
      </c>
      <c r="J4">
        <v>1.0900000000000001</v>
      </c>
      <c r="K4">
        <v>1.054</v>
      </c>
      <c r="L4">
        <v>1.0289999999999999</v>
      </c>
      <c r="M4">
        <v>0.97699999999999998</v>
      </c>
      <c r="N4">
        <v>1.06</v>
      </c>
      <c r="O4">
        <v>1.0309999999999999</v>
      </c>
      <c r="P4">
        <v>0.997</v>
      </c>
      <c r="Q4">
        <f>COUNT('AIDSVAX Inter Operator '!B4:P4)</f>
        <v>15</v>
      </c>
      <c r="R4">
        <f>MIN('AIDSVAX Inter Operator '!B4:P4)</f>
        <v>0.91100000000000003</v>
      </c>
      <c r="S4" s="6">
        <f>MAX('AIDSVAX Inter Operator '!B4:P4)</f>
        <v>1.351</v>
      </c>
      <c r="T4" s="6">
        <f>AVERAGE('AIDSVAX Inter Operator '!B4:P4)</f>
        <v>1.1353333333333333</v>
      </c>
      <c r="U4" s="6">
        <f>STDEV('AIDSVAX Inter Operator '!B4:P4)</f>
        <v>0.1305021437517756</v>
      </c>
      <c r="V4" s="5">
        <f>U4/T4</f>
        <v>0.11494610430279707</v>
      </c>
    </row>
    <row r="5" spans="1:22" x14ac:dyDescent="0.25">
      <c r="A5">
        <v>800</v>
      </c>
      <c r="B5">
        <v>0.77900000000000003</v>
      </c>
      <c r="C5">
        <v>0.755</v>
      </c>
      <c r="D5">
        <v>0.70899999999999996</v>
      </c>
      <c r="E5">
        <v>0.82699999999999996</v>
      </c>
      <c r="F5">
        <v>0.755</v>
      </c>
      <c r="G5">
        <v>0.72499999999999998</v>
      </c>
      <c r="H5">
        <v>0.71099999999999997</v>
      </c>
      <c r="I5">
        <v>0.64900000000000002</v>
      </c>
      <c r="J5">
        <v>0.67300000000000004</v>
      </c>
      <c r="K5">
        <v>0.67100000000000004</v>
      </c>
      <c r="L5">
        <v>0.65300000000000002</v>
      </c>
      <c r="M5">
        <v>0.61399999999999999</v>
      </c>
      <c r="N5">
        <v>0.68200000000000005</v>
      </c>
      <c r="O5">
        <v>0.63800000000000001</v>
      </c>
      <c r="P5">
        <v>0.627</v>
      </c>
      <c r="Q5">
        <f>COUNT('AIDSVAX Inter Operator '!B5:P5)</f>
        <v>15</v>
      </c>
      <c r="R5">
        <f>MIN('AIDSVAX Inter Operator '!B5:P5)</f>
        <v>0.53300000000000003</v>
      </c>
      <c r="S5" s="6">
        <f>MAX('AIDSVAX Inter Operator '!B5:P5)</f>
        <v>0.89</v>
      </c>
      <c r="T5" s="6">
        <f>AVERAGE('AIDSVAX Inter Operator '!B5:P5)</f>
        <v>0.72866666666666668</v>
      </c>
      <c r="U5" s="6">
        <f>STDEV('AIDSVAX Inter Operator '!B5:P5)</f>
        <v>0.12110837334898888</v>
      </c>
      <c r="V5" s="5">
        <f>U5/T5</f>
        <v>0.16620545290346142</v>
      </c>
    </row>
    <row r="6" spans="1:22" x14ac:dyDescent="0.25">
      <c r="A6">
        <v>1600</v>
      </c>
      <c r="B6">
        <v>0.47199999999999998</v>
      </c>
      <c r="C6">
        <v>0.45100000000000001</v>
      </c>
      <c r="D6">
        <v>0.441</v>
      </c>
      <c r="E6">
        <v>0.48299999999999998</v>
      </c>
      <c r="F6">
        <v>0.46800000000000003</v>
      </c>
      <c r="G6">
        <v>0.46800000000000003</v>
      </c>
      <c r="H6">
        <v>0.42599999999999999</v>
      </c>
      <c r="I6">
        <v>0.37</v>
      </c>
      <c r="J6">
        <v>0.42399999999999999</v>
      </c>
      <c r="K6">
        <v>0.40699999999999997</v>
      </c>
      <c r="L6">
        <v>0.38800000000000001</v>
      </c>
      <c r="M6">
        <v>0.36</v>
      </c>
      <c r="N6">
        <v>0.36199999999999999</v>
      </c>
      <c r="O6">
        <v>0.38500000000000001</v>
      </c>
      <c r="P6">
        <v>0.374</v>
      </c>
      <c r="Q6">
        <f>COUNT('AIDSVAX Inter Operator '!B6:P6)</f>
        <v>15</v>
      </c>
      <c r="R6">
        <f>MIN('AIDSVAX Inter Operator '!B6:P6)</f>
        <v>0.26900000000000002</v>
      </c>
      <c r="S6" s="6">
        <f>MAX('AIDSVAX Inter Operator '!B6:P6)</f>
        <v>0.54500000000000004</v>
      </c>
      <c r="T6" s="6">
        <f>AVERAGE('AIDSVAX Inter Operator '!B6:P6)</f>
        <v>0.43540000000000006</v>
      </c>
      <c r="U6" s="6">
        <f>STDEV('AIDSVAX Inter Operator '!B6:P6)</f>
        <v>7.4335917102222648E-2</v>
      </c>
      <c r="V6" s="5">
        <f>U6/T6</f>
        <v>0.17073017249017602</v>
      </c>
    </row>
    <row r="7" spans="1:22" x14ac:dyDescent="0.25">
      <c r="A7">
        <v>3200</v>
      </c>
      <c r="B7">
        <v>0.26800000000000002</v>
      </c>
      <c r="C7">
        <v>0.25800000000000001</v>
      </c>
      <c r="D7">
        <v>0.25600000000000001</v>
      </c>
      <c r="E7">
        <v>0.27700000000000002</v>
      </c>
      <c r="F7">
        <v>0.27</v>
      </c>
      <c r="G7">
        <v>0.27200000000000002</v>
      </c>
      <c r="H7">
        <v>0.248</v>
      </c>
      <c r="I7">
        <v>0.224</v>
      </c>
      <c r="J7">
        <v>0.22900000000000001</v>
      </c>
      <c r="K7">
        <v>0.24</v>
      </c>
      <c r="L7">
        <v>0.22900000000000001</v>
      </c>
      <c r="M7">
        <v>0.222</v>
      </c>
      <c r="N7">
        <v>0.24399999999999999</v>
      </c>
      <c r="O7">
        <v>0.22800000000000001</v>
      </c>
      <c r="P7">
        <v>0.216</v>
      </c>
      <c r="Q7">
        <f>COUNT('AIDSVAX Inter Operator '!B7:P7)</f>
        <v>15</v>
      </c>
      <c r="R7">
        <f>MIN('AIDSVAX Inter Operator '!B7:P7)</f>
        <v>0.15</v>
      </c>
      <c r="S7" s="6">
        <f>MAX('AIDSVAX Inter Operator '!B7:P7)</f>
        <v>0.314</v>
      </c>
      <c r="T7" s="6">
        <f>AVERAGE('AIDSVAX Inter Operator '!B7:P7)</f>
        <v>0.25139999999999996</v>
      </c>
      <c r="U7" s="6">
        <f>STDEV('AIDSVAX Inter Operator '!B7:P7)</f>
        <v>4.5199241460133516E-2</v>
      </c>
      <c r="V7" s="5">
        <f>U7/T7</f>
        <v>0.17979014105065044</v>
      </c>
    </row>
    <row r="8" spans="1:22" x14ac:dyDescent="0.25">
      <c r="A8">
        <v>6400</v>
      </c>
      <c r="B8">
        <v>0.158</v>
      </c>
      <c r="C8">
        <v>0.152</v>
      </c>
      <c r="D8">
        <v>0.13800000000000001</v>
      </c>
      <c r="E8">
        <v>0.16</v>
      </c>
      <c r="F8">
        <v>0.16200000000000001</v>
      </c>
      <c r="G8">
        <v>0.159</v>
      </c>
      <c r="H8">
        <v>0.14000000000000001</v>
      </c>
      <c r="I8">
        <v>0.13400000000000001</v>
      </c>
      <c r="J8">
        <v>0.13700000000000001</v>
      </c>
      <c r="K8">
        <v>0.13800000000000001</v>
      </c>
      <c r="L8">
        <v>0.13700000000000001</v>
      </c>
      <c r="M8">
        <v>0.13200000000000001</v>
      </c>
      <c r="N8">
        <v>0.13900000000000001</v>
      </c>
      <c r="O8">
        <v>0.13600000000000001</v>
      </c>
      <c r="P8">
        <v>0.13500000000000001</v>
      </c>
      <c r="Q8">
        <f>COUNT('AIDSVAX Inter Operator '!B8:P8)</f>
        <v>15</v>
      </c>
      <c r="R8">
        <f>MIN('AIDSVAX Inter Operator '!B8:P8)</f>
        <v>0.12</v>
      </c>
      <c r="S8" s="6">
        <f>MAX('AIDSVAX Inter Operator '!B8:P8)</f>
        <v>0.18</v>
      </c>
      <c r="T8" s="6">
        <f>AVERAGE('AIDSVAX Inter Operator '!B8:P8)</f>
        <v>0.15273333333333333</v>
      </c>
      <c r="U8" s="6">
        <f>STDEV('AIDSVAX Inter Operator '!B8:P8)</f>
        <v>1.7934271527946268E-2</v>
      </c>
      <c r="V8" s="5">
        <f>U8/T8</f>
        <v>0.11742211825368573</v>
      </c>
    </row>
    <row r="9" spans="1:22" x14ac:dyDescent="0.25">
      <c r="A9">
        <v>12800</v>
      </c>
      <c r="B9">
        <v>9.8000000000000004E-2</v>
      </c>
      <c r="C9">
        <v>9.5000000000000001E-2</v>
      </c>
      <c r="D9">
        <v>9.8000000000000004E-2</v>
      </c>
      <c r="E9">
        <v>0.1</v>
      </c>
      <c r="F9">
        <v>0.105</v>
      </c>
      <c r="G9">
        <v>0.10299999999999999</v>
      </c>
      <c r="H9">
        <v>9.1999999999999998E-2</v>
      </c>
      <c r="I9">
        <v>8.6999999999999994E-2</v>
      </c>
      <c r="J9">
        <v>8.8999999999999996E-2</v>
      </c>
      <c r="K9">
        <v>9.0999999999999998E-2</v>
      </c>
      <c r="L9">
        <v>8.8999999999999996E-2</v>
      </c>
      <c r="M9">
        <v>8.7999999999999995E-2</v>
      </c>
      <c r="N9">
        <v>9.0999999999999998E-2</v>
      </c>
      <c r="O9">
        <v>0.09</v>
      </c>
      <c r="P9">
        <v>8.7999999999999995E-2</v>
      </c>
      <c r="Q9">
        <f>COUNT('AIDSVAX Inter Operator '!B9:P9)</f>
        <v>15</v>
      </c>
      <c r="R9">
        <f>MIN('AIDSVAX Inter Operator '!B9:P9)</f>
        <v>8.5999999999999993E-2</v>
      </c>
      <c r="S9" s="6">
        <f>MAX('AIDSVAX Inter Operator '!B9:P9)</f>
        <v>0.113</v>
      </c>
      <c r="T9" s="6">
        <f>AVERAGE('AIDSVAX Inter Operator '!B9:P9)</f>
        <v>9.7599999999999992E-2</v>
      </c>
      <c r="U9" s="6">
        <f>STDEV('AIDSVAX Inter Operator '!B9:P9)</f>
        <v>1.073578794766096E-2</v>
      </c>
      <c r="V9" s="5">
        <f>U9/T9</f>
        <v>0.10999782733259181</v>
      </c>
    </row>
    <row r="10" spans="1:22" x14ac:dyDescent="0.25">
      <c r="A10">
        <v>25600</v>
      </c>
      <c r="B10">
        <v>6.5000000000000002E-2</v>
      </c>
      <c r="C10">
        <v>7.0000000000000007E-2</v>
      </c>
      <c r="D10">
        <v>7.1999999999999995E-2</v>
      </c>
      <c r="E10">
        <v>0.13100000000000001</v>
      </c>
      <c r="F10">
        <v>7.6999999999999999E-2</v>
      </c>
      <c r="G10">
        <v>7.2999999999999995E-2</v>
      </c>
      <c r="H10">
        <v>6.5000000000000002E-2</v>
      </c>
      <c r="I10">
        <v>6.6000000000000003E-2</v>
      </c>
      <c r="J10">
        <v>6.5000000000000002E-2</v>
      </c>
      <c r="K10">
        <v>6.5000000000000002E-2</v>
      </c>
      <c r="L10">
        <v>6.2E-2</v>
      </c>
      <c r="M10">
        <v>6.6000000000000003E-2</v>
      </c>
      <c r="N10">
        <v>6.4000000000000001E-2</v>
      </c>
      <c r="O10">
        <v>6.4000000000000001E-2</v>
      </c>
      <c r="P10">
        <v>6.5000000000000002E-2</v>
      </c>
      <c r="Q10">
        <f>COUNT('AIDSVAX Inter Operator '!B10:P10)</f>
        <v>15</v>
      </c>
      <c r="R10">
        <f>MIN('AIDSVAX Inter Operator '!B10:P10)</f>
        <v>0.06</v>
      </c>
      <c r="S10" s="6">
        <f>MAX('AIDSVAX Inter Operator '!B10:P10)</f>
        <v>8.8999999999999996E-2</v>
      </c>
      <c r="T10" s="6">
        <f>AVERAGE('AIDSVAX Inter Operator '!B10:P10)</f>
        <v>7.0733333333333329E-2</v>
      </c>
      <c r="U10" s="6">
        <f>STDEV('AIDSVAX Inter Operator '!B10:P10)</f>
        <v>8.7298066307062751E-3</v>
      </c>
      <c r="V10" s="5">
        <f>U10/T10</f>
        <v>0.12341856688086159</v>
      </c>
    </row>
    <row r="11" spans="1:22" x14ac:dyDescent="0.25">
      <c r="A11">
        <v>51200</v>
      </c>
      <c r="B11">
        <v>5.3999999999999999E-2</v>
      </c>
      <c r="C11">
        <v>5.0999999999999997E-2</v>
      </c>
      <c r="D11">
        <v>5.5E-2</v>
      </c>
      <c r="E11">
        <v>9.9000000000000005E-2</v>
      </c>
      <c r="F11">
        <v>6.2E-2</v>
      </c>
      <c r="G11">
        <v>5.7000000000000002E-2</v>
      </c>
      <c r="H11">
        <v>5.0999999999999997E-2</v>
      </c>
      <c r="I11">
        <v>4.9000000000000002E-2</v>
      </c>
      <c r="J11">
        <v>5.8999999999999997E-2</v>
      </c>
      <c r="K11">
        <v>5.1999999999999998E-2</v>
      </c>
      <c r="L11">
        <v>0.05</v>
      </c>
      <c r="M11">
        <v>0.05</v>
      </c>
      <c r="N11">
        <v>0.05</v>
      </c>
      <c r="O11">
        <v>5.0999999999999997E-2</v>
      </c>
      <c r="P11">
        <v>5.1999999999999998E-2</v>
      </c>
      <c r="Q11">
        <f>COUNT('AIDSVAX Inter Operator '!B11:P11)</f>
        <v>15</v>
      </c>
      <c r="R11">
        <f>MIN('AIDSVAX Inter Operator '!B11:P11)</f>
        <v>4.5999999999999999E-2</v>
      </c>
      <c r="S11" s="6">
        <f>MAX('AIDSVAX Inter Operator '!B11:P11)</f>
        <v>6.3E-2</v>
      </c>
      <c r="T11" s="6">
        <f>AVERAGE('AIDSVAX Inter Operator '!B11:P11)</f>
        <v>5.6466666666666651E-2</v>
      </c>
      <c r="U11" s="6">
        <f>STDEV('AIDSVAX Inter Operator '!B11:P11)</f>
        <v>5.0549362955808795E-3</v>
      </c>
      <c r="V11" s="5">
        <f>U11/T11</f>
        <v>8.9520713617134845E-2</v>
      </c>
    </row>
    <row r="12" spans="1:22" x14ac:dyDescent="0.25">
      <c r="A12">
        <v>102400</v>
      </c>
      <c r="B12">
        <v>4.9000000000000002E-2</v>
      </c>
      <c r="C12">
        <v>4.7E-2</v>
      </c>
      <c r="D12">
        <v>4.8000000000000001E-2</v>
      </c>
      <c r="E12">
        <v>4.9000000000000002E-2</v>
      </c>
      <c r="F12">
        <v>4.9000000000000002E-2</v>
      </c>
      <c r="G12">
        <v>5.0999999999999997E-2</v>
      </c>
      <c r="H12">
        <v>4.2999999999999997E-2</v>
      </c>
      <c r="I12">
        <v>4.2000000000000003E-2</v>
      </c>
      <c r="J12">
        <v>4.5999999999999999E-2</v>
      </c>
      <c r="K12">
        <v>4.4999999999999998E-2</v>
      </c>
      <c r="L12">
        <v>4.3999999999999997E-2</v>
      </c>
      <c r="M12">
        <v>4.5999999999999999E-2</v>
      </c>
      <c r="N12">
        <v>4.3999999999999997E-2</v>
      </c>
      <c r="O12">
        <v>4.2999999999999997E-2</v>
      </c>
      <c r="P12">
        <v>4.5999999999999999E-2</v>
      </c>
      <c r="Q12">
        <f>COUNT('AIDSVAX Inter Operator '!B12:P12)</f>
        <v>15</v>
      </c>
      <c r="R12">
        <f>MIN('AIDSVAX Inter Operator '!B12:P12)</f>
        <v>4.2000000000000003E-2</v>
      </c>
      <c r="S12" s="6">
        <f>MAX('AIDSVAX Inter Operator '!B12:P12)</f>
        <v>6.2E-2</v>
      </c>
      <c r="T12" s="6">
        <f>AVERAGE('AIDSVAX Inter Operator '!B12:P12)</f>
        <v>4.9733333333333338E-2</v>
      </c>
      <c r="U12" s="6">
        <f>STDEV('AIDSVAX Inter Operator '!B12:P12)</f>
        <v>5.3780860465233848E-3</v>
      </c>
      <c r="V12" s="5">
        <f>U12/T12</f>
        <v>0.108138459380497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69CC1-3595-44AA-9EB1-DF585A43A751}">
  <dimension ref="A1:V12"/>
  <sheetViews>
    <sheetView workbookViewId="0">
      <selection activeCell="Q2" sqref="Q2:V12"/>
    </sheetView>
  </sheetViews>
  <sheetFormatPr defaultRowHeight="15" x14ac:dyDescent="0.25"/>
  <sheetData>
    <row r="1" spans="1:22" x14ac:dyDescent="0.25">
      <c r="Q1" t="s">
        <v>193</v>
      </c>
      <c r="R1" t="s">
        <v>192</v>
      </c>
      <c r="S1" t="s">
        <v>191</v>
      </c>
      <c r="T1" t="s">
        <v>190</v>
      </c>
      <c r="U1" t="s">
        <v>189</v>
      </c>
      <c r="V1" t="s">
        <v>188</v>
      </c>
    </row>
    <row r="2" spans="1:22" x14ac:dyDescent="0.25">
      <c r="A2">
        <v>100</v>
      </c>
      <c r="B2">
        <v>1.93</v>
      </c>
      <c r="C2">
        <v>1.9710000000000001</v>
      </c>
      <c r="D2">
        <v>1.9339999999999999</v>
      </c>
      <c r="E2">
        <v>1.9690000000000001</v>
      </c>
      <c r="F2">
        <v>1.923</v>
      </c>
      <c r="G2">
        <v>1.946</v>
      </c>
      <c r="H2">
        <v>1.8620000000000001</v>
      </c>
      <c r="I2">
        <v>1.88</v>
      </c>
      <c r="J2">
        <v>1.9359999999999999</v>
      </c>
      <c r="K2">
        <v>1.9279999999999999</v>
      </c>
      <c r="L2">
        <v>1.8640000000000001</v>
      </c>
      <c r="M2">
        <v>1.819</v>
      </c>
      <c r="N2">
        <v>1.6990000000000001</v>
      </c>
      <c r="O2">
        <v>1.9019999999999999</v>
      </c>
      <c r="P2">
        <v>1.661</v>
      </c>
      <c r="Q2">
        <f>COUNT(B2:P2)</f>
        <v>15</v>
      </c>
      <c r="R2">
        <f>MIN(B2:P2)</f>
        <v>1.661</v>
      </c>
      <c r="S2" s="6">
        <f>MAX(B2:P2)</f>
        <v>1.9710000000000001</v>
      </c>
      <c r="T2" s="6">
        <f>AVERAGE(B2:P2)</f>
        <v>1.8816000000000002</v>
      </c>
      <c r="U2" s="6">
        <f>STDEV(B2:P2)</f>
        <v>9.2091414211252984E-2</v>
      </c>
      <c r="V2" s="5">
        <f>U2/T2</f>
        <v>4.8943141056150601E-2</v>
      </c>
    </row>
    <row r="3" spans="1:22" x14ac:dyDescent="0.25">
      <c r="A3">
        <v>200</v>
      </c>
      <c r="B3">
        <v>1.696</v>
      </c>
      <c r="C3">
        <v>1.7330000000000001</v>
      </c>
      <c r="D3">
        <v>1.323</v>
      </c>
      <c r="E3">
        <v>1.4810000000000001</v>
      </c>
      <c r="F3">
        <v>1.6080000000000001</v>
      </c>
      <c r="G3">
        <v>1.6379999999999999</v>
      </c>
      <c r="H3">
        <v>1.5820000000000001</v>
      </c>
      <c r="I3">
        <v>1.589</v>
      </c>
      <c r="J3">
        <v>1.617</v>
      </c>
      <c r="K3">
        <v>1.6479999999999999</v>
      </c>
      <c r="L3">
        <v>1.5780000000000001</v>
      </c>
      <c r="M3">
        <v>1.571</v>
      </c>
      <c r="N3">
        <v>1.2310000000000001</v>
      </c>
      <c r="O3">
        <v>1.401</v>
      </c>
      <c r="P3">
        <v>1.4790000000000001</v>
      </c>
      <c r="Q3">
        <f>COUNT(B3:P3)</f>
        <v>15</v>
      </c>
      <c r="R3">
        <f>MIN(B3:P3)</f>
        <v>1.2310000000000001</v>
      </c>
      <c r="S3" s="6">
        <f>MAX(B3:P3)</f>
        <v>1.7330000000000001</v>
      </c>
      <c r="T3" s="6">
        <f>AVERAGE(B3:P3)</f>
        <v>1.5450000000000004</v>
      </c>
      <c r="U3" s="6">
        <f>STDEV(B3:P3)</f>
        <v>0.13853674087197432</v>
      </c>
      <c r="V3" s="5">
        <f>U3/T3</f>
        <v>8.9667793444643554E-2</v>
      </c>
    </row>
    <row r="4" spans="1:22" x14ac:dyDescent="0.25">
      <c r="A4">
        <v>400</v>
      </c>
      <c r="B4">
        <v>1.304</v>
      </c>
      <c r="C4">
        <v>1.2929999999999999</v>
      </c>
      <c r="D4">
        <v>1.27</v>
      </c>
      <c r="E4">
        <v>1.2589999999999999</v>
      </c>
      <c r="F4">
        <v>1.2090000000000001</v>
      </c>
      <c r="G4">
        <v>1.282</v>
      </c>
      <c r="H4">
        <v>1.208</v>
      </c>
      <c r="I4">
        <v>1.2609999999999999</v>
      </c>
      <c r="J4">
        <v>1.2749999999999999</v>
      </c>
      <c r="K4">
        <v>1.232</v>
      </c>
      <c r="L4">
        <v>1.1850000000000001</v>
      </c>
      <c r="M4">
        <v>1.2270000000000001</v>
      </c>
      <c r="N4">
        <v>0.94499999999999995</v>
      </c>
      <c r="O4">
        <v>0.81399999999999995</v>
      </c>
      <c r="P4">
        <v>0.81899999999999995</v>
      </c>
      <c r="Q4">
        <f>COUNT(B4:P4)</f>
        <v>15</v>
      </c>
      <c r="R4">
        <f>MIN(B4:P4)</f>
        <v>0.81399999999999995</v>
      </c>
      <c r="S4" s="6">
        <f>MAX(B4:P4)</f>
        <v>1.304</v>
      </c>
      <c r="T4" s="6">
        <f>AVERAGE(B4:P4)</f>
        <v>1.1721999999999999</v>
      </c>
      <c r="U4" s="6">
        <f>STDEV(B4:P4)</f>
        <v>0.16767920051608845</v>
      </c>
      <c r="V4" s="5">
        <f>U4/T4</f>
        <v>0.14304657952234129</v>
      </c>
    </row>
    <row r="5" spans="1:22" x14ac:dyDescent="0.25">
      <c r="A5">
        <v>800</v>
      </c>
      <c r="B5">
        <v>0.91200000000000003</v>
      </c>
      <c r="C5">
        <v>0.86399999999999999</v>
      </c>
      <c r="D5">
        <v>0.87</v>
      </c>
      <c r="E5">
        <v>0.83299999999999996</v>
      </c>
      <c r="F5">
        <v>0.80800000000000005</v>
      </c>
      <c r="G5">
        <v>0.871</v>
      </c>
      <c r="H5">
        <v>0.83199999999999996</v>
      </c>
      <c r="I5">
        <v>0.83599999999999997</v>
      </c>
      <c r="J5">
        <v>0.81499999999999995</v>
      </c>
      <c r="K5">
        <v>0.79300000000000004</v>
      </c>
      <c r="L5">
        <v>0.80300000000000005</v>
      </c>
      <c r="M5">
        <v>0.83199999999999996</v>
      </c>
      <c r="N5">
        <v>0.60299999999999998</v>
      </c>
      <c r="O5">
        <v>0.71599999999999997</v>
      </c>
      <c r="P5">
        <v>0.55700000000000005</v>
      </c>
      <c r="Q5">
        <f>COUNT(B5:P5)</f>
        <v>15</v>
      </c>
      <c r="R5">
        <f>MIN(B5:P5)</f>
        <v>0.55700000000000005</v>
      </c>
      <c r="S5" s="6">
        <f>MAX(B5:P5)</f>
        <v>0.91200000000000003</v>
      </c>
      <c r="T5" s="6">
        <f>AVERAGE(B5:P5)</f>
        <v>0.79633333333333334</v>
      </c>
      <c r="U5" s="6">
        <f>STDEV(B5:P5)</f>
        <v>9.8587645318893039E-2</v>
      </c>
      <c r="V5" s="5">
        <f>U5/T5</f>
        <v>0.12380198240128887</v>
      </c>
    </row>
    <row r="6" spans="1:22" x14ac:dyDescent="0.25">
      <c r="A6">
        <v>1600</v>
      </c>
      <c r="B6">
        <v>0.55600000000000005</v>
      </c>
      <c r="C6">
        <v>0.53800000000000003</v>
      </c>
      <c r="D6">
        <v>0.52700000000000002</v>
      </c>
      <c r="E6">
        <v>0.49099999999999999</v>
      </c>
      <c r="F6">
        <v>0.47199999999999998</v>
      </c>
      <c r="G6">
        <v>0.49</v>
      </c>
      <c r="H6">
        <v>0.50800000000000001</v>
      </c>
      <c r="I6">
        <v>0.52</v>
      </c>
      <c r="J6">
        <v>0.49199999999999999</v>
      </c>
      <c r="K6">
        <v>0.47299999999999998</v>
      </c>
      <c r="L6">
        <v>0.48099999999999998</v>
      </c>
      <c r="M6">
        <v>0.48199999999999998</v>
      </c>
      <c r="N6">
        <v>0.32100000000000001</v>
      </c>
      <c r="O6">
        <v>0.28599999999999998</v>
      </c>
      <c r="P6">
        <v>0.37</v>
      </c>
      <c r="Q6">
        <f>COUNT(B6:P6)</f>
        <v>15</v>
      </c>
      <c r="R6">
        <f>MIN(B6:P6)</f>
        <v>0.28599999999999998</v>
      </c>
      <c r="S6" s="6">
        <f>MAX(B6:P6)</f>
        <v>0.55600000000000005</v>
      </c>
      <c r="T6" s="6">
        <f>AVERAGE(B6:P6)</f>
        <v>0.46713333333333329</v>
      </c>
      <c r="U6" s="6">
        <f>STDEV(B6:P6)</f>
        <v>7.87172758916969E-2</v>
      </c>
      <c r="V6" s="5">
        <f>U6/T6</f>
        <v>0.16851136554523385</v>
      </c>
    </row>
    <row r="7" spans="1:22" x14ac:dyDescent="0.25">
      <c r="A7">
        <v>3200</v>
      </c>
      <c r="B7">
        <v>0.29899999999999999</v>
      </c>
      <c r="C7">
        <v>0.307</v>
      </c>
      <c r="D7">
        <v>0.29499999999999998</v>
      </c>
      <c r="E7">
        <v>0.27</v>
      </c>
      <c r="F7">
        <v>0.29799999999999999</v>
      </c>
      <c r="G7">
        <v>0.30299999999999999</v>
      </c>
      <c r="H7">
        <v>0.28999999999999998</v>
      </c>
      <c r="I7">
        <v>0.29099999999999998</v>
      </c>
      <c r="J7">
        <v>0.28999999999999998</v>
      </c>
      <c r="K7">
        <v>0.29799999999999999</v>
      </c>
      <c r="L7">
        <v>0.28000000000000003</v>
      </c>
      <c r="M7">
        <v>0.28199999999999997</v>
      </c>
      <c r="N7">
        <v>0.13600000000000001</v>
      </c>
      <c r="O7">
        <v>0.17699999999999999</v>
      </c>
      <c r="P7">
        <v>0.216</v>
      </c>
      <c r="Q7">
        <f>COUNT(B7:P7)</f>
        <v>15</v>
      </c>
      <c r="R7">
        <f>MIN(B7:P7)</f>
        <v>0.13600000000000001</v>
      </c>
      <c r="S7" s="6">
        <f>MAX(B7:P7)</f>
        <v>0.307</v>
      </c>
      <c r="T7" s="6">
        <f>AVERAGE(B7:P7)</f>
        <v>0.26879999999999998</v>
      </c>
      <c r="U7" s="6">
        <f>STDEV(B7:P7)</f>
        <v>5.104367877472317E-2</v>
      </c>
      <c r="V7" s="5">
        <f>U7/T7</f>
        <v>0.18989463829882133</v>
      </c>
    </row>
    <row r="8" spans="1:22" x14ac:dyDescent="0.25">
      <c r="A8">
        <v>6400</v>
      </c>
      <c r="B8">
        <v>0.17899999999999999</v>
      </c>
      <c r="C8">
        <v>0.184</v>
      </c>
      <c r="D8">
        <v>0.182</v>
      </c>
      <c r="E8">
        <v>0.153</v>
      </c>
      <c r="F8">
        <v>0.16200000000000001</v>
      </c>
      <c r="G8">
        <v>0.16800000000000001</v>
      </c>
      <c r="H8">
        <v>0.16800000000000001</v>
      </c>
      <c r="I8">
        <v>0.16600000000000001</v>
      </c>
      <c r="J8">
        <v>0.16400000000000001</v>
      </c>
      <c r="K8">
        <v>0.16900000000000001</v>
      </c>
      <c r="L8">
        <v>0.16500000000000001</v>
      </c>
      <c r="M8">
        <v>0.16800000000000001</v>
      </c>
      <c r="N8">
        <v>9.2999999999999999E-2</v>
      </c>
      <c r="O8">
        <v>0.105</v>
      </c>
      <c r="P8">
        <v>0.106</v>
      </c>
      <c r="Q8">
        <f>COUNT(B8:P8)</f>
        <v>15</v>
      </c>
      <c r="R8">
        <f>MIN(B8:P8)</f>
        <v>9.2999999999999999E-2</v>
      </c>
      <c r="S8" s="6">
        <f>MAX(B8:P8)</f>
        <v>0.184</v>
      </c>
      <c r="T8" s="6">
        <f>AVERAGE(B8:P8)</f>
        <v>0.15546666666666667</v>
      </c>
      <c r="U8" s="6">
        <f>STDEV(B8:P8)</f>
        <v>2.9210728622659748E-2</v>
      </c>
      <c r="V8" s="5">
        <f>U8/T8</f>
        <v>0.18789062150081312</v>
      </c>
    </row>
    <row r="9" spans="1:22" x14ac:dyDescent="0.25">
      <c r="A9">
        <v>12800</v>
      </c>
      <c r="B9">
        <v>0.11</v>
      </c>
      <c r="C9">
        <v>0.112</v>
      </c>
      <c r="D9">
        <v>0.1</v>
      </c>
      <c r="E9">
        <v>9.1999999999999998E-2</v>
      </c>
      <c r="F9">
        <v>0.10199999999999999</v>
      </c>
      <c r="G9">
        <v>0.10100000000000001</v>
      </c>
      <c r="H9">
        <v>0.105</v>
      </c>
      <c r="I9">
        <v>0.106</v>
      </c>
      <c r="J9">
        <v>0.109</v>
      </c>
      <c r="K9">
        <v>0.1</v>
      </c>
      <c r="L9">
        <v>9.5000000000000001E-2</v>
      </c>
      <c r="M9">
        <v>9.4E-2</v>
      </c>
      <c r="N9">
        <v>6.4000000000000001E-2</v>
      </c>
      <c r="O9">
        <v>6.9000000000000006E-2</v>
      </c>
      <c r="P9">
        <v>8.4000000000000005E-2</v>
      </c>
      <c r="Q9">
        <f>COUNT(B9:P9)</f>
        <v>15</v>
      </c>
      <c r="R9">
        <f>MIN(B9:P9)</f>
        <v>6.4000000000000001E-2</v>
      </c>
      <c r="S9" s="6">
        <f>MAX(B9:P9)</f>
        <v>0.112</v>
      </c>
      <c r="T9" s="6">
        <f>AVERAGE(B9:P9)</f>
        <v>9.6200000000000008E-2</v>
      </c>
      <c r="U9" s="6">
        <f>STDEV(B9:P9)</f>
        <v>1.4173415759290764E-2</v>
      </c>
      <c r="V9" s="5">
        <f>U9/T9</f>
        <v>0.14733280415063163</v>
      </c>
    </row>
    <row r="10" spans="1:22" x14ac:dyDescent="0.25">
      <c r="A10">
        <v>25600</v>
      </c>
      <c r="B10">
        <v>7.1999999999999995E-2</v>
      </c>
      <c r="C10">
        <v>7.5999999999999998E-2</v>
      </c>
      <c r="D10">
        <v>7.1999999999999995E-2</v>
      </c>
      <c r="E10">
        <v>6.2E-2</v>
      </c>
      <c r="F10">
        <v>7.0999999999999994E-2</v>
      </c>
      <c r="G10">
        <v>8.1000000000000003E-2</v>
      </c>
      <c r="H10">
        <v>7.0000000000000007E-2</v>
      </c>
      <c r="I10">
        <v>7.4999999999999997E-2</v>
      </c>
      <c r="J10">
        <v>8.4000000000000005E-2</v>
      </c>
      <c r="K10">
        <v>7.0000000000000007E-2</v>
      </c>
      <c r="L10">
        <v>6.6000000000000003E-2</v>
      </c>
      <c r="M10">
        <v>6.7000000000000004E-2</v>
      </c>
      <c r="N10">
        <v>5.2999999999999999E-2</v>
      </c>
      <c r="O10">
        <v>5.1999999999999998E-2</v>
      </c>
      <c r="P10">
        <v>6.0999999999999999E-2</v>
      </c>
      <c r="Q10">
        <f>COUNT(B10:P10)</f>
        <v>15</v>
      </c>
      <c r="R10">
        <f>MIN(B10:P10)</f>
        <v>5.1999999999999998E-2</v>
      </c>
      <c r="S10" s="6">
        <f>MAX(B10:P10)</f>
        <v>8.4000000000000005E-2</v>
      </c>
      <c r="T10" s="6">
        <f>AVERAGE(B10:P10)</f>
        <v>6.88E-2</v>
      </c>
      <c r="U10" s="6">
        <f>STDEV(B10:P10)</f>
        <v>9.0569625939700103E-3</v>
      </c>
      <c r="V10" s="5">
        <f>U10/T10</f>
        <v>0.13164189816816876</v>
      </c>
    </row>
    <row r="11" spans="1:22" x14ac:dyDescent="0.25">
      <c r="A11">
        <v>51200</v>
      </c>
      <c r="B11">
        <v>0.05</v>
      </c>
      <c r="C11">
        <v>4.9000000000000002E-2</v>
      </c>
      <c r="D11">
        <v>5.2999999999999999E-2</v>
      </c>
      <c r="E11">
        <v>0.05</v>
      </c>
      <c r="F11">
        <v>5.7000000000000002E-2</v>
      </c>
      <c r="G11">
        <v>5.6000000000000001E-2</v>
      </c>
      <c r="H11">
        <v>5.5E-2</v>
      </c>
      <c r="I11">
        <v>6.7000000000000004E-2</v>
      </c>
      <c r="J11">
        <v>5.7000000000000002E-2</v>
      </c>
      <c r="K11">
        <v>4.9000000000000002E-2</v>
      </c>
      <c r="L11">
        <v>4.4999999999999998E-2</v>
      </c>
      <c r="M11">
        <v>4.8000000000000001E-2</v>
      </c>
      <c r="N11">
        <v>4.5999999999999999E-2</v>
      </c>
      <c r="O11">
        <v>7.9000000000000001E-2</v>
      </c>
      <c r="P11">
        <v>6.0999999999999999E-2</v>
      </c>
      <c r="Q11">
        <f>COUNT(B11:P11)</f>
        <v>15</v>
      </c>
      <c r="R11">
        <f>MIN(B11:P11)</f>
        <v>4.4999999999999998E-2</v>
      </c>
      <c r="S11" s="6">
        <f>MAX(B11:P11)</f>
        <v>7.9000000000000001E-2</v>
      </c>
      <c r="T11" s="6">
        <f>AVERAGE(B11:P11)</f>
        <v>5.4800000000000001E-2</v>
      </c>
      <c r="U11" s="6">
        <f>STDEV(B11:P11)</f>
        <v>8.9458689588307171E-3</v>
      </c>
      <c r="V11" s="5">
        <f>U11/T11</f>
        <v>0.16324578392026856</v>
      </c>
    </row>
    <row r="12" spans="1:22" x14ac:dyDescent="0.25">
      <c r="A12">
        <v>102400</v>
      </c>
      <c r="B12">
        <v>3.9E-2</v>
      </c>
      <c r="C12">
        <v>3.5999999999999997E-2</v>
      </c>
      <c r="D12">
        <v>4.1000000000000002E-2</v>
      </c>
      <c r="E12">
        <v>4.2000000000000003E-2</v>
      </c>
      <c r="F12">
        <v>4.2999999999999997E-2</v>
      </c>
      <c r="G12">
        <v>5.2999999999999999E-2</v>
      </c>
      <c r="H12">
        <v>4.2000000000000003E-2</v>
      </c>
      <c r="I12">
        <v>4.2999999999999997E-2</v>
      </c>
      <c r="J12">
        <v>5.0999999999999997E-2</v>
      </c>
      <c r="K12">
        <v>3.5999999999999997E-2</v>
      </c>
      <c r="L12">
        <v>3.7999999999999999E-2</v>
      </c>
      <c r="M12">
        <v>0.04</v>
      </c>
      <c r="N12">
        <v>6.8000000000000005E-2</v>
      </c>
      <c r="O12">
        <v>4.2999999999999997E-2</v>
      </c>
      <c r="P12">
        <v>4.8000000000000001E-2</v>
      </c>
      <c r="Q12">
        <f>COUNT(B12:P12)</f>
        <v>15</v>
      </c>
      <c r="R12">
        <f>MIN(B12:P12)</f>
        <v>3.5999999999999997E-2</v>
      </c>
      <c r="S12" s="6">
        <f>MAX(B12:P12)</f>
        <v>6.8000000000000005E-2</v>
      </c>
      <c r="T12" s="6">
        <f>AVERAGE(B12:P12)</f>
        <v>4.4199999999999996E-2</v>
      </c>
      <c r="U12" s="6">
        <f>STDEV(B12:P12)</f>
        <v>8.2219219164378163E-3</v>
      </c>
      <c r="V12" s="5">
        <f>U12/T12</f>
        <v>0.18601633295108183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B46B4-2E59-47B0-8849-81374AC58CBF}">
  <dimension ref="A1:G83"/>
  <sheetViews>
    <sheetView workbookViewId="0">
      <selection activeCell="J29" sqref="J29"/>
    </sheetView>
  </sheetViews>
  <sheetFormatPr defaultRowHeight="15" x14ac:dyDescent="0.25"/>
  <sheetData>
    <row r="1" spans="1:4" x14ac:dyDescent="0.25">
      <c r="A1" t="s">
        <v>0</v>
      </c>
      <c r="B1">
        <v>5.4399999999999997E-2</v>
      </c>
      <c r="C1">
        <v>5.3699999999999998E-2</v>
      </c>
      <c r="D1">
        <v>5.2400000000000002E-2</v>
      </c>
    </row>
    <row r="2" spans="1:4" x14ac:dyDescent="0.25">
      <c r="A2" t="s">
        <v>1</v>
      </c>
      <c r="B2">
        <v>5.3600000000000002E-2</v>
      </c>
      <c r="C2">
        <v>5.1900000000000002E-2</v>
      </c>
      <c r="D2">
        <v>5.04E-2</v>
      </c>
    </row>
    <row r="3" spans="1:4" x14ac:dyDescent="0.25">
      <c r="A3" t="s">
        <v>2</v>
      </c>
      <c r="B3">
        <v>1.0669</v>
      </c>
      <c r="C3">
        <v>1.0434000000000001</v>
      </c>
      <c r="D3">
        <v>1.0710999999999999</v>
      </c>
    </row>
    <row r="4" spans="1:4" x14ac:dyDescent="0.25">
      <c r="A4" t="s">
        <v>3</v>
      </c>
      <c r="B4">
        <v>1.2496</v>
      </c>
      <c r="C4">
        <v>1.1656</v>
      </c>
      <c r="D4">
        <v>1.1935</v>
      </c>
    </row>
    <row r="5" spans="1:4" x14ac:dyDescent="0.25">
      <c r="A5" t="s">
        <v>4</v>
      </c>
      <c r="B5">
        <v>1.121</v>
      </c>
      <c r="C5">
        <v>1.1472</v>
      </c>
      <c r="D5">
        <v>1.1412</v>
      </c>
    </row>
    <row r="6" spans="1:4" x14ac:dyDescent="0.25">
      <c r="A6" t="s">
        <v>5</v>
      </c>
      <c r="B6">
        <v>1.3551</v>
      </c>
      <c r="C6">
        <v>1.3268</v>
      </c>
      <c r="D6">
        <v>1.3278000000000001</v>
      </c>
    </row>
    <row r="7" spans="1:4" x14ac:dyDescent="0.25">
      <c r="A7" t="s">
        <v>6</v>
      </c>
      <c r="B7">
        <v>1.1016999999999999</v>
      </c>
      <c r="C7">
        <v>1.0827</v>
      </c>
      <c r="D7">
        <v>1.0949</v>
      </c>
    </row>
    <row r="8" spans="1:4" x14ac:dyDescent="0.25">
      <c r="A8" t="s">
        <v>7</v>
      </c>
      <c r="B8">
        <v>4.9000000000000002E-2</v>
      </c>
      <c r="C8">
        <v>5.3699999999999998E-2</v>
      </c>
      <c r="D8">
        <v>5.1799999999999999E-2</v>
      </c>
    </row>
    <row r="9" spans="1:4" x14ac:dyDescent="0.25">
      <c r="A9" t="s">
        <v>8</v>
      </c>
      <c r="B9">
        <v>1.1647000000000001</v>
      </c>
      <c r="C9">
        <v>1.1501999999999999</v>
      </c>
      <c r="D9">
        <v>1.1551</v>
      </c>
    </row>
    <row r="10" spans="1:4" x14ac:dyDescent="0.25">
      <c r="A10" t="s">
        <v>9</v>
      </c>
      <c r="B10">
        <v>1.1771</v>
      </c>
      <c r="C10">
        <v>1.1895</v>
      </c>
      <c r="D10">
        <v>1.1834</v>
      </c>
    </row>
    <row r="11" spans="1:4" x14ac:dyDescent="0.25">
      <c r="A11" t="s">
        <v>10</v>
      </c>
      <c r="B11">
        <v>1.2577</v>
      </c>
      <c r="C11">
        <v>1.2569999999999999</v>
      </c>
      <c r="D11">
        <v>1.2639</v>
      </c>
    </row>
    <row r="12" spans="1:4" x14ac:dyDescent="0.25">
      <c r="A12" t="s">
        <v>11</v>
      </c>
      <c r="B12">
        <v>1.2818000000000001</v>
      </c>
      <c r="C12">
        <v>1.252</v>
      </c>
      <c r="D12">
        <v>1.2725</v>
      </c>
    </row>
    <row r="13" spans="1:4" x14ac:dyDescent="0.25">
      <c r="A13" t="s">
        <v>12</v>
      </c>
      <c r="B13">
        <v>0.30209999999999998</v>
      </c>
      <c r="C13">
        <v>0.29759999999999998</v>
      </c>
      <c r="D13">
        <v>0.3206</v>
      </c>
    </row>
    <row r="14" spans="1:4" x14ac:dyDescent="0.25">
      <c r="A14" t="s">
        <v>13</v>
      </c>
      <c r="B14">
        <v>1.0066999999999999</v>
      </c>
      <c r="C14">
        <v>1.0219</v>
      </c>
      <c r="D14">
        <v>0.97109999999999996</v>
      </c>
    </row>
    <row r="15" spans="1:4" x14ac:dyDescent="0.25">
      <c r="A15" t="s">
        <v>14</v>
      </c>
      <c r="B15">
        <v>5.8099999999999999E-2</v>
      </c>
      <c r="C15">
        <v>7.8399999999999997E-2</v>
      </c>
      <c r="D15">
        <v>6.3100000000000003E-2</v>
      </c>
    </row>
    <row r="16" spans="1:4" x14ac:dyDescent="0.25">
      <c r="A16" t="s">
        <v>15</v>
      </c>
      <c r="B16">
        <v>5.7099999999999998E-2</v>
      </c>
      <c r="C16">
        <v>5.7500000000000002E-2</v>
      </c>
      <c r="D16">
        <v>5.7599999999999998E-2</v>
      </c>
    </row>
    <row r="17" spans="1:4" x14ac:dyDescent="0.25">
      <c r="A17" t="s">
        <v>16</v>
      </c>
      <c r="B17">
        <v>0.75160000000000005</v>
      </c>
      <c r="C17">
        <v>0.7843</v>
      </c>
      <c r="D17">
        <v>0.80479999999999996</v>
      </c>
    </row>
    <row r="18" spans="1:4" x14ac:dyDescent="0.25">
      <c r="A18" t="s">
        <v>17</v>
      </c>
      <c r="B18">
        <v>1.1395</v>
      </c>
      <c r="C18">
        <v>1.1615</v>
      </c>
      <c r="D18">
        <v>1.1439999999999999</v>
      </c>
    </row>
    <row r="19" spans="1:4" x14ac:dyDescent="0.25">
      <c r="A19" t="s">
        <v>18</v>
      </c>
      <c r="B19">
        <v>1.1129</v>
      </c>
      <c r="C19">
        <v>1.0807</v>
      </c>
      <c r="D19">
        <v>1.0669999999999999</v>
      </c>
    </row>
    <row r="20" spans="1:4" x14ac:dyDescent="0.25">
      <c r="A20" t="s">
        <v>19</v>
      </c>
      <c r="B20">
        <v>1.0923</v>
      </c>
      <c r="C20">
        <v>1.1349</v>
      </c>
      <c r="D20">
        <v>1.0982000000000001</v>
      </c>
    </row>
    <row r="21" spans="1:4" x14ac:dyDescent="0.25">
      <c r="A21" t="s">
        <v>20</v>
      </c>
      <c r="B21">
        <v>0.92369999999999997</v>
      </c>
      <c r="C21">
        <v>1.2417</v>
      </c>
      <c r="D21">
        <v>1.2401</v>
      </c>
    </row>
    <row r="22" spans="1:4" x14ac:dyDescent="0.25">
      <c r="A22" t="s">
        <v>21</v>
      </c>
      <c r="B22">
        <v>1.1516999999999999</v>
      </c>
      <c r="C22">
        <v>1.1358999999999999</v>
      </c>
      <c r="D22">
        <v>1.1203000000000001</v>
      </c>
    </row>
    <row r="23" spans="1:4" x14ac:dyDescent="0.25">
      <c r="A23" t="s">
        <v>22</v>
      </c>
      <c r="B23">
        <v>1.0401</v>
      </c>
      <c r="C23">
        <v>1.0960000000000001</v>
      </c>
      <c r="D23">
        <v>1.1244000000000001</v>
      </c>
    </row>
    <row r="24" spans="1:4" x14ac:dyDescent="0.25">
      <c r="A24" t="s">
        <v>23</v>
      </c>
      <c r="B24">
        <v>6.93E-2</v>
      </c>
      <c r="C24">
        <v>7.1599999999999997E-2</v>
      </c>
      <c r="D24">
        <v>7.6999999999999999E-2</v>
      </c>
    </row>
    <row r="25" spans="1:4" x14ac:dyDescent="0.25">
      <c r="A25" t="s">
        <v>24</v>
      </c>
      <c r="B25">
        <v>0.1026</v>
      </c>
      <c r="C25">
        <v>0.1032</v>
      </c>
      <c r="D25">
        <v>0.10539999999999999</v>
      </c>
    </row>
    <row r="26" spans="1:4" x14ac:dyDescent="0.25">
      <c r="A26" t="s">
        <v>25</v>
      </c>
      <c r="B26">
        <v>1.1677</v>
      </c>
      <c r="C26">
        <v>1.2363999999999999</v>
      </c>
      <c r="D26">
        <v>1.163</v>
      </c>
    </row>
    <row r="27" spans="1:4" x14ac:dyDescent="0.25">
      <c r="A27" t="s">
        <v>26</v>
      </c>
      <c r="B27">
        <v>1.1876</v>
      </c>
      <c r="C27">
        <v>1.2039</v>
      </c>
      <c r="D27">
        <v>1.2185999999999999</v>
      </c>
    </row>
    <row r="28" spans="1:4" x14ac:dyDescent="0.25">
      <c r="A28" t="s">
        <v>27</v>
      </c>
      <c r="B28">
        <v>1.0236000000000001</v>
      </c>
      <c r="C28">
        <v>1.0843</v>
      </c>
      <c r="D28">
        <v>1.0623</v>
      </c>
    </row>
    <row r="29" spans="1:4" x14ac:dyDescent="0.25">
      <c r="A29" t="s">
        <v>28</v>
      </c>
      <c r="B29">
        <v>1.2857000000000001</v>
      </c>
      <c r="C29">
        <v>1.2653000000000001</v>
      </c>
      <c r="D29">
        <v>1.2847999999999999</v>
      </c>
    </row>
    <row r="30" spans="1:4" x14ac:dyDescent="0.25">
      <c r="A30" t="s">
        <v>29</v>
      </c>
      <c r="B30">
        <v>1.3053999999999999</v>
      </c>
      <c r="C30">
        <v>1.2978000000000001</v>
      </c>
      <c r="D30">
        <v>1.2855000000000001</v>
      </c>
    </row>
    <row r="31" spans="1:4" x14ac:dyDescent="0.25">
      <c r="A31" t="s">
        <v>30</v>
      </c>
      <c r="B31">
        <v>1.3583000000000001</v>
      </c>
      <c r="C31">
        <v>1.3167</v>
      </c>
      <c r="D31">
        <v>1.3633</v>
      </c>
    </row>
    <row r="32" spans="1:4" x14ac:dyDescent="0.25">
      <c r="A32" t="s">
        <v>31</v>
      </c>
      <c r="B32">
        <v>1.3</v>
      </c>
      <c r="C32">
        <v>1.3008999999999999</v>
      </c>
      <c r="D32">
        <v>1.2951999999999999</v>
      </c>
    </row>
    <row r="33" spans="1:4" x14ac:dyDescent="0.25">
      <c r="A33" t="s">
        <v>32</v>
      </c>
      <c r="B33">
        <v>1.3003</v>
      </c>
      <c r="C33">
        <v>1.2464</v>
      </c>
      <c r="D33">
        <v>1.2458</v>
      </c>
    </row>
    <row r="34" spans="1:4" x14ac:dyDescent="0.25">
      <c r="A34" t="s">
        <v>33</v>
      </c>
      <c r="B34">
        <v>1.2553000000000001</v>
      </c>
      <c r="C34">
        <v>1.2669999999999999</v>
      </c>
      <c r="D34">
        <v>1.2375</v>
      </c>
    </row>
    <row r="35" spans="1:4" x14ac:dyDescent="0.25">
      <c r="A35" t="s">
        <v>34</v>
      </c>
      <c r="B35">
        <v>1.2349000000000001</v>
      </c>
      <c r="C35">
        <v>1.4154</v>
      </c>
      <c r="D35">
        <v>1.2101999999999999</v>
      </c>
    </row>
    <row r="36" spans="1:4" x14ac:dyDescent="0.25">
      <c r="A36" t="s">
        <v>35</v>
      </c>
      <c r="B36">
        <v>1.2494000000000001</v>
      </c>
      <c r="C36">
        <v>1.2476</v>
      </c>
      <c r="D36">
        <v>1.1910000000000001</v>
      </c>
    </row>
    <row r="37" spans="1:4" x14ac:dyDescent="0.25">
      <c r="A37" t="s">
        <v>36</v>
      </c>
      <c r="B37">
        <v>1.2230000000000001</v>
      </c>
      <c r="C37">
        <v>1.2398</v>
      </c>
      <c r="D37">
        <v>1.234</v>
      </c>
    </row>
    <row r="38" spans="1:4" x14ac:dyDescent="0.25">
      <c r="A38" t="s">
        <v>37</v>
      </c>
      <c r="B38">
        <v>1.0144</v>
      </c>
      <c r="C38">
        <v>1.0053000000000001</v>
      </c>
      <c r="D38">
        <v>0.96379999999999999</v>
      </c>
    </row>
    <row r="39" spans="1:4" x14ac:dyDescent="0.25">
      <c r="A39" t="s">
        <v>38</v>
      </c>
      <c r="B39">
        <v>1.0219</v>
      </c>
      <c r="C39">
        <v>0.98419999999999996</v>
      </c>
      <c r="D39">
        <v>1.0446</v>
      </c>
    </row>
    <row r="40" spans="1:4" x14ac:dyDescent="0.25">
      <c r="A40" t="s">
        <v>39</v>
      </c>
      <c r="B40">
        <v>7.5200000000000003E-2</v>
      </c>
      <c r="C40">
        <v>7.9000000000000001E-2</v>
      </c>
      <c r="D40">
        <v>6.2700000000000006E-2</v>
      </c>
    </row>
    <row r="41" spans="1:4" x14ac:dyDescent="0.25">
      <c r="A41" t="s">
        <v>40</v>
      </c>
      <c r="B41">
        <v>7.7600000000000002E-2</v>
      </c>
      <c r="C41">
        <v>7.8600000000000003E-2</v>
      </c>
      <c r="D41">
        <v>7.7799999999999994E-2</v>
      </c>
    </row>
    <row r="42" spans="1:4" x14ac:dyDescent="0.25">
      <c r="A42" t="s">
        <v>41</v>
      </c>
      <c r="B42">
        <v>6.4799999999999996E-2</v>
      </c>
      <c r="C42">
        <v>6.5500000000000003E-2</v>
      </c>
      <c r="D42">
        <v>4.6800000000000001E-2</v>
      </c>
    </row>
    <row r="43" spans="1:4" x14ac:dyDescent="0.25">
      <c r="A43" t="s">
        <v>42</v>
      </c>
      <c r="B43">
        <v>6.9900000000000004E-2</v>
      </c>
      <c r="C43">
        <v>6.4600000000000005E-2</v>
      </c>
      <c r="D43">
        <v>6.2300000000000001E-2</v>
      </c>
    </row>
    <row r="44" spans="1:4" x14ac:dyDescent="0.25">
      <c r="A44" t="s">
        <v>43</v>
      </c>
      <c r="B44">
        <v>1.2197</v>
      </c>
      <c r="C44">
        <v>1.2494000000000001</v>
      </c>
      <c r="D44">
        <v>1.2034</v>
      </c>
    </row>
    <row r="45" spans="1:4" x14ac:dyDescent="0.25">
      <c r="A45" t="s">
        <v>44</v>
      </c>
      <c r="B45">
        <v>1.1545000000000001</v>
      </c>
      <c r="C45">
        <v>1.1042000000000001</v>
      </c>
      <c r="D45">
        <v>1.1914</v>
      </c>
    </row>
    <row r="46" spans="1:4" x14ac:dyDescent="0.25">
      <c r="A46" t="s">
        <v>45</v>
      </c>
      <c r="B46">
        <v>0.97709999999999997</v>
      </c>
      <c r="C46">
        <v>1.0087999999999999</v>
      </c>
      <c r="D46">
        <v>1.0067999999999999</v>
      </c>
    </row>
    <row r="47" spans="1:4" x14ac:dyDescent="0.25">
      <c r="A47" t="s">
        <v>46</v>
      </c>
      <c r="B47">
        <v>1.1563000000000001</v>
      </c>
      <c r="C47">
        <v>1.2427999999999999</v>
      </c>
      <c r="D47">
        <v>1.1632</v>
      </c>
    </row>
    <row r="48" spans="1:4" x14ac:dyDescent="0.25">
      <c r="A48" t="s">
        <v>47</v>
      </c>
      <c r="B48">
        <v>0.81289999999999996</v>
      </c>
      <c r="C48">
        <v>0.82150000000000001</v>
      </c>
      <c r="D48">
        <v>0.83950000000000002</v>
      </c>
    </row>
    <row r="49" spans="1:7" x14ac:dyDescent="0.25">
      <c r="A49" t="s">
        <v>48</v>
      </c>
      <c r="B49">
        <v>0.94440000000000002</v>
      </c>
      <c r="C49">
        <v>1.0512999999999999</v>
      </c>
      <c r="D49">
        <v>1.1189</v>
      </c>
    </row>
    <row r="50" spans="1:7" x14ac:dyDescent="0.25">
      <c r="A50" t="s">
        <v>49</v>
      </c>
      <c r="B50">
        <v>1.4325000000000001</v>
      </c>
      <c r="C50">
        <v>1.4229000000000001</v>
      </c>
      <c r="D50">
        <v>1.4047000000000001</v>
      </c>
    </row>
    <row r="51" spans="1:7" x14ac:dyDescent="0.25">
      <c r="A51" t="s">
        <v>50</v>
      </c>
      <c r="B51">
        <v>1.2394000000000001</v>
      </c>
      <c r="C51">
        <v>1.2769999999999999</v>
      </c>
      <c r="D51">
        <v>1.3045</v>
      </c>
    </row>
    <row r="52" spans="1:7" x14ac:dyDescent="0.25">
      <c r="A52" t="s">
        <v>51</v>
      </c>
      <c r="B52">
        <v>0.2601</v>
      </c>
      <c r="C52">
        <v>0.29970000000000002</v>
      </c>
      <c r="D52">
        <v>0.2782</v>
      </c>
    </row>
    <row r="53" spans="1:7" x14ac:dyDescent="0.25">
      <c r="A53" t="s">
        <v>52</v>
      </c>
      <c r="B53">
        <v>0.5867</v>
      </c>
      <c r="C53">
        <v>0.64480000000000004</v>
      </c>
      <c r="D53">
        <v>0.64449999999999996</v>
      </c>
    </row>
    <row r="54" spans="1:7" x14ac:dyDescent="0.25">
      <c r="A54" t="s">
        <v>53</v>
      </c>
      <c r="E54">
        <v>0.2883</v>
      </c>
      <c r="F54">
        <v>0.2848</v>
      </c>
      <c r="G54">
        <v>0.28310000000000002</v>
      </c>
    </row>
    <row r="55" spans="1:7" x14ac:dyDescent="0.25">
      <c r="A55" t="s">
        <v>54</v>
      </c>
      <c r="E55">
        <v>0.6381</v>
      </c>
      <c r="F55">
        <v>0.51829999999999998</v>
      </c>
      <c r="G55">
        <v>0.44350000000000001</v>
      </c>
    </row>
    <row r="56" spans="1:7" x14ac:dyDescent="0.25">
      <c r="A56" t="s">
        <v>55</v>
      </c>
      <c r="E56">
        <v>0.20030000000000001</v>
      </c>
      <c r="F56">
        <v>0.19120000000000001</v>
      </c>
      <c r="G56">
        <v>0.2049</v>
      </c>
    </row>
    <row r="57" spans="1:7" x14ac:dyDescent="0.25">
      <c r="A57" t="s">
        <v>56</v>
      </c>
      <c r="E57">
        <v>0.44069999999999998</v>
      </c>
      <c r="F57">
        <v>0.40379999999999999</v>
      </c>
      <c r="G57">
        <v>0.39950000000000002</v>
      </c>
    </row>
    <row r="58" spans="1:7" x14ac:dyDescent="0.25">
      <c r="A58" t="s">
        <v>57</v>
      </c>
      <c r="E58">
        <v>8.0799999999999997E-2</v>
      </c>
      <c r="F58">
        <v>6.9800000000000001E-2</v>
      </c>
      <c r="G58">
        <v>8.1000000000000003E-2</v>
      </c>
    </row>
    <row r="59" spans="1:7" x14ac:dyDescent="0.25">
      <c r="A59" t="s">
        <v>58</v>
      </c>
      <c r="E59">
        <v>0.26850000000000002</v>
      </c>
      <c r="F59">
        <v>0.31040000000000001</v>
      </c>
      <c r="G59">
        <v>0.28439999999999999</v>
      </c>
    </row>
    <row r="60" spans="1:7" x14ac:dyDescent="0.25">
      <c r="A60" t="s">
        <v>59</v>
      </c>
      <c r="E60">
        <v>0.28970000000000001</v>
      </c>
      <c r="F60">
        <v>0.30070000000000002</v>
      </c>
      <c r="G60">
        <v>0.2853</v>
      </c>
    </row>
    <row r="61" spans="1:7" x14ac:dyDescent="0.25">
      <c r="A61" t="s">
        <v>60</v>
      </c>
      <c r="E61">
        <v>0.70709999999999995</v>
      </c>
      <c r="F61">
        <v>0.75080000000000002</v>
      </c>
      <c r="G61">
        <v>0.72340000000000004</v>
      </c>
    </row>
    <row r="62" spans="1:7" x14ac:dyDescent="0.25">
      <c r="A62" t="s">
        <v>61</v>
      </c>
      <c r="E62">
        <v>0.57289999999999996</v>
      </c>
      <c r="F62">
        <v>0.62980000000000003</v>
      </c>
      <c r="G62">
        <v>0.6653</v>
      </c>
    </row>
    <row r="63" spans="1:7" x14ac:dyDescent="0.25">
      <c r="A63" t="s">
        <v>62</v>
      </c>
      <c r="E63">
        <v>0.27989999999999998</v>
      </c>
      <c r="F63">
        <v>0.31180000000000002</v>
      </c>
      <c r="G63">
        <v>0.27160000000000001</v>
      </c>
    </row>
    <row r="64" spans="1:7" x14ac:dyDescent="0.25">
      <c r="A64" t="s">
        <v>63</v>
      </c>
      <c r="E64">
        <v>0.28079999999999999</v>
      </c>
      <c r="F64">
        <v>0.3019</v>
      </c>
      <c r="G64">
        <v>0.29330000000000001</v>
      </c>
    </row>
    <row r="65" spans="1:7" x14ac:dyDescent="0.25">
      <c r="A65" t="s">
        <v>64</v>
      </c>
      <c r="E65">
        <v>0.58099999999999996</v>
      </c>
      <c r="F65">
        <v>0.57189999999999996</v>
      </c>
      <c r="G65">
        <v>0.57850000000000001</v>
      </c>
    </row>
    <row r="66" spans="1:7" x14ac:dyDescent="0.25">
      <c r="A66" t="s">
        <v>65</v>
      </c>
      <c r="E66">
        <v>0.33260000000000001</v>
      </c>
      <c r="F66">
        <v>0.3538</v>
      </c>
      <c r="G66">
        <v>0.34639999999999999</v>
      </c>
    </row>
    <row r="67" spans="1:7" x14ac:dyDescent="0.25">
      <c r="A67" t="s">
        <v>66</v>
      </c>
      <c r="E67">
        <v>0.38369999999999999</v>
      </c>
      <c r="F67">
        <v>0.35639999999999999</v>
      </c>
      <c r="G67">
        <v>0.39229999999999998</v>
      </c>
    </row>
    <row r="68" spans="1:7" x14ac:dyDescent="0.25">
      <c r="A68" t="s">
        <v>67</v>
      </c>
      <c r="E68">
        <v>0.46829999999999999</v>
      </c>
      <c r="F68">
        <v>0.45789999999999997</v>
      </c>
      <c r="G68">
        <v>0.43769999999999998</v>
      </c>
    </row>
    <row r="69" spans="1:7" x14ac:dyDescent="0.25">
      <c r="A69" t="s">
        <v>68</v>
      </c>
      <c r="E69">
        <v>0.56289999999999996</v>
      </c>
      <c r="F69">
        <v>0.55430000000000001</v>
      </c>
      <c r="G69">
        <v>0.56220000000000003</v>
      </c>
    </row>
    <row r="70" spans="1:7" x14ac:dyDescent="0.25">
      <c r="A70" t="s">
        <v>69</v>
      </c>
      <c r="E70">
        <v>0.2452</v>
      </c>
      <c r="F70">
        <v>0.24959999999999999</v>
      </c>
      <c r="G70">
        <v>0.22470000000000001</v>
      </c>
    </row>
    <row r="71" spans="1:7" x14ac:dyDescent="0.25">
      <c r="A71" t="s">
        <v>70</v>
      </c>
      <c r="E71">
        <v>0.23580000000000001</v>
      </c>
      <c r="F71">
        <v>0.24959999999999999</v>
      </c>
      <c r="G71">
        <v>0.25459999999999999</v>
      </c>
    </row>
    <row r="72" spans="1:7" x14ac:dyDescent="0.25">
      <c r="A72" t="s">
        <v>71</v>
      </c>
      <c r="E72">
        <v>0.16850000000000001</v>
      </c>
      <c r="F72">
        <v>0.1769</v>
      </c>
      <c r="G72">
        <v>0.1714</v>
      </c>
    </row>
    <row r="73" spans="1:7" x14ac:dyDescent="0.25">
      <c r="A73" t="s">
        <v>72</v>
      </c>
      <c r="E73">
        <v>0.37319999999999998</v>
      </c>
      <c r="F73">
        <v>0.36969999999999997</v>
      </c>
      <c r="G73">
        <v>0.36009999999999998</v>
      </c>
    </row>
    <row r="74" spans="1:7" x14ac:dyDescent="0.25">
      <c r="A74" t="s">
        <v>73</v>
      </c>
      <c r="E74">
        <v>0.31390000000000001</v>
      </c>
      <c r="F74">
        <v>0.3352</v>
      </c>
      <c r="G74">
        <v>0.30380000000000001</v>
      </c>
    </row>
    <row r="75" spans="1:7" x14ac:dyDescent="0.25">
      <c r="A75" t="s">
        <v>74</v>
      </c>
      <c r="E75">
        <v>0.4713</v>
      </c>
      <c r="F75">
        <v>0.43609999999999999</v>
      </c>
      <c r="G75">
        <v>0.47349999999999998</v>
      </c>
    </row>
    <row r="76" spans="1:7" x14ac:dyDescent="0.25">
      <c r="A76" t="s">
        <v>75</v>
      </c>
      <c r="E76">
        <v>0.58150000000000002</v>
      </c>
      <c r="F76">
        <v>0.56089999999999995</v>
      </c>
      <c r="G76">
        <v>0.37240000000000001</v>
      </c>
    </row>
    <row r="77" spans="1:7" x14ac:dyDescent="0.25">
      <c r="A77" t="s">
        <v>76</v>
      </c>
      <c r="E77">
        <v>0.15590000000000001</v>
      </c>
      <c r="F77">
        <v>0.1482</v>
      </c>
      <c r="G77">
        <v>0.1449</v>
      </c>
    </row>
    <row r="78" spans="1:7" x14ac:dyDescent="0.25">
      <c r="A78" t="s">
        <v>77</v>
      </c>
      <c r="E78">
        <v>0.30680000000000002</v>
      </c>
      <c r="F78">
        <v>0.30309999999999998</v>
      </c>
      <c r="G78">
        <v>0.30449999999999999</v>
      </c>
    </row>
    <row r="79" spans="1:7" x14ac:dyDescent="0.25">
      <c r="A79" t="s">
        <v>78</v>
      </c>
      <c r="E79">
        <v>0.51470000000000005</v>
      </c>
      <c r="F79">
        <v>0.50229999999999997</v>
      </c>
      <c r="G79">
        <v>0.50560000000000005</v>
      </c>
    </row>
    <row r="80" spans="1:7" x14ac:dyDescent="0.25">
      <c r="A80" t="s">
        <v>79</v>
      </c>
      <c r="E80">
        <v>0.33679999999999999</v>
      </c>
      <c r="F80">
        <v>0.3468</v>
      </c>
      <c r="G80">
        <v>0.33529999999999999</v>
      </c>
    </row>
    <row r="81" spans="1:7" x14ac:dyDescent="0.25">
      <c r="A81" t="s">
        <v>80</v>
      </c>
      <c r="E81">
        <v>0.28320000000000001</v>
      </c>
      <c r="F81">
        <v>0.28320000000000001</v>
      </c>
      <c r="G81">
        <v>0.2762</v>
      </c>
    </row>
    <row r="82" spans="1:7" x14ac:dyDescent="0.25">
      <c r="A82" t="s">
        <v>81</v>
      </c>
      <c r="E82">
        <v>0.61609999999999998</v>
      </c>
      <c r="F82">
        <v>0.63490000000000002</v>
      </c>
      <c r="G82">
        <v>0.65880000000000005</v>
      </c>
    </row>
    <row r="83" spans="1:7" x14ac:dyDescent="0.25">
      <c r="A83" t="s">
        <v>82</v>
      </c>
      <c r="E83">
        <v>0.20050000000000001</v>
      </c>
      <c r="F83">
        <v>0.21879999999999999</v>
      </c>
      <c r="G83">
        <v>0.2049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B7CDB-09D6-4D8D-ABBA-4AD7B9D23B05}">
  <dimension ref="A1:V12"/>
  <sheetViews>
    <sheetView tabSelected="1" workbookViewId="0">
      <selection activeCell="K29" sqref="K29"/>
    </sheetView>
  </sheetViews>
  <sheetFormatPr defaultRowHeight="15" x14ac:dyDescent="0.25"/>
  <sheetData>
    <row r="1" spans="1:22" x14ac:dyDescent="0.25">
      <c r="Q1" t="s">
        <v>193</v>
      </c>
      <c r="R1" t="s">
        <v>192</v>
      </c>
      <c r="S1" t="s">
        <v>191</v>
      </c>
      <c r="T1" t="s">
        <v>190</v>
      </c>
      <c r="U1" t="s">
        <v>189</v>
      </c>
      <c r="V1" t="s">
        <v>188</v>
      </c>
    </row>
    <row r="2" spans="1:22" x14ac:dyDescent="0.25">
      <c r="A2">
        <v>100</v>
      </c>
      <c r="B2">
        <v>1.857</v>
      </c>
      <c r="C2">
        <v>1.8580000000000001</v>
      </c>
      <c r="D2">
        <v>1.849</v>
      </c>
      <c r="E2">
        <v>1.839</v>
      </c>
      <c r="F2">
        <v>1.8660000000000001</v>
      </c>
      <c r="G2">
        <v>1.7929999999999999</v>
      </c>
      <c r="H2">
        <v>1.857</v>
      </c>
      <c r="I2">
        <v>1.8740000000000001</v>
      </c>
      <c r="J2">
        <v>1.9039999999999999</v>
      </c>
      <c r="K2">
        <v>1.885</v>
      </c>
      <c r="L2">
        <v>1.8919999999999999</v>
      </c>
      <c r="M2">
        <v>1.9670000000000001</v>
      </c>
      <c r="N2">
        <v>1.8380000000000001</v>
      </c>
      <c r="O2">
        <v>1.97</v>
      </c>
      <c r="P2">
        <v>1.8580000000000001</v>
      </c>
      <c r="Q2">
        <f>COUNT(B2:P2)</f>
        <v>15</v>
      </c>
      <c r="R2">
        <f>MIN(B2:P2)</f>
        <v>1.7929999999999999</v>
      </c>
      <c r="S2" s="6">
        <f>MAX(B2:P2)</f>
        <v>1.97</v>
      </c>
      <c r="T2" s="6">
        <f>AVERAGE(B2:P2)</f>
        <v>1.8737999999999999</v>
      </c>
      <c r="U2" s="6">
        <f>STDEV(B2:P2)</f>
        <v>4.6345287940476911E-2</v>
      </c>
      <c r="V2" s="7">
        <f>U2/T2</f>
        <v>2.4733316223971027E-2</v>
      </c>
    </row>
    <row r="3" spans="1:22" x14ac:dyDescent="0.25">
      <c r="A3">
        <v>200</v>
      </c>
      <c r="B3">
        <v>1.609</v>
      </c>
      <c r="C3">
        <v>1.623</v>
      </c>
      <c r="D3">
        <v>1.5329999999999999</v>
      </c>
      <c r="E3">
        <v>1.585</v>
      </c>
      <c r="F3">
        <v>1.643</v>
      </c>
      <c r="G3">
        <v>1.5860000000000001</v>
      </c>
      <c r="H3">
        <v>1.5449999999999999</v>
      </c>
      <c r="I3">
        <v>1.5920000000000001</v>
      </c>
      <c r="J3">
        <v>1.5980000000000001</v>
      </c>
      <c r="K3">
        <v>1.6679999999999999</v>
      </c>
      <c r="L3">
        <v>1.58</v>
      </c>
      <c r="M3">
        <v>1.645</v>
      </c>
      <c r="N3">
        <v>1.6879999999999999</v>
      </c>
      <c r="O3">
        <v>1.6879999999999999</v>
      </c>
      <c r="P3">
        <v>1.6259999999999999</v>
      </c>
      <c r="Q3">
        <f>COUNT(B3:P3)</f>
        <v>15</v>
      </c>
      <c r="R3">
        <f>MIN(B3:P3)</f>
        <v>1.5329999999999999</v>
      </c>
      <c r="S3" s="6">
        <f>MAX(B3:P3)</f>
        <v>1.6879999999999999</v>
      </c>
      <c r="T3" s="6">
        <f>AVERAGE(B3:P3)</f>
        <v>1.6139333333333332</v>
      </c>
      <c r="U3" s="6">
        <f>STDEV(B3:P3)</f>
        <v>4.6875925387691066E-2</v>
      </c>
      <c r="V3" s="7">
        <f>U3/T3</f>
        <v>2.9044523971058948E-2</v>
      </c>
    </row>
    <row r="4" spans="1:22" x14ac:dyDescent="0.25">
      <c r="A4">
        <v>400</v>
      </c>
      <c r="B4">
        <v>1.2829999999999999</v>
      </c>
      <c r="C4">
        <v>1.2669999999999999</v>
      </c>
      <c r="D4">
        <v>1.242</v>
      </c>
      <c r="E4">
        <v>1.3009999999999999</v>
      </c>
      <c r="F4">
        <v>1.282</v>
      </c>
      <c r="G4">
        <v>1.2310000000000001</v>
      </c>
      <c r="H4">
        <v>1.23</v>
      </c>
      <c r="I4">
        <v>1.2210000000000001</v>
      </c>
      <c r="J4">
        <v>1.2430000000000001</v>
      </c>
      <c r="K4">
        <v>1.3089999999999999</v>
      </c>
      <c r="L4">
        <v>1.2170000000000001</v>
      </c>
      <c r="M4">
        <v>1.304</v>
      </c>
      <c r="N4">
        <v>1.37</v>
      </c>
      <c r="O4">
        <v>1.1679999999999999</v>
      </c>
      <c r="P4">
        <v>1.274</v>
      </c>
      <c r="Q4">
        <f>COUNT(B4:P4)</f>
        <v>15</v>
      </c>
      <c r="R4">
        <f>MIN(B4:P4)</f>
        <v>1.1679999999999999</v>
      </c>
      <c r="S4" s="6">
        <f>MAX(B4:P4)</f>
        <v>1.37</v>
      </c>
      <c r="T4" s="6">
        <f>AVERAGE(B4:P4)</f>
        <v>1.2627999999999999</v>
      </c>
      <c r="U4" s="6">
        <f>STDEV(B4:P4)</f>
        <v>4.8877689915017182E-2</v>
      </c>
      <c r="V4" s="7">
        <f>U4/T4</f>
        <v>3.8705804493995237E-2</v>
      </c>
    </row>
    <row r="5" spans="1:22" x14ac:dyDescent="0.25">
      <c r="A5">
        <v>800</v>
      </c>
      <c r="B5">
        <v>0.63200000000000001</v>
      </c>
      <c r="C5">
        <v>0.86399999999999999</v>
      </c>
      <c r="D5">
        <v>0.873</v>
      </c>
      <c r="E5">
        <v>0.91800000000000004</v>
      </c>
      <c r="F5">
        <v>0.88700000000000001</v>
      </c>
      <c r="G5">
        <v>0.879</v>
      </c>
      <c r="H5">
        <v>0.81200000000000006</v>
      </c>
      <c r="I5">
        <v>0.81399999999999995</v>
      </c>
      <c r="J5">
        <v>0.84899999999999998</v>
      </c>
      <c r="K5">
        <v>0.84099999999999997</v>
      </c>
      <c r="L5">
        <v>0.83399999999999996</v>
      </c>
      <c r="M5">
        <v>0.86699999999999999</v>
      </c>
      <c r="N5">
        <v>0.85699999999999998</v>
      </c>
      <c r="O5">
        <v>0.82199999999999995</v>
      </c>
      <c r="P5">
        <v>0.879</v>
      </c>
      <c r="Q5">
        <f>COUNT(B5:P5)</f>
        <v>15</v>
      </c>
      <c r="R5">
        <f>MIN(B5:P5)</f>
        <v>0.63200000000000001</v>
      </c>
      <c r="S5" s="6">
        <f>MAX(B5:P5)</f>
        <v>0.91800000000000004</v>
      </c>
      <c r="T5" s="6">
        <f>AVERAGE(B5:P5)</f>
        <v>0.84186666666666654</v>
      </c>
      <c r="U5" s="6">
        <f>STDEV(B5:P5)</f>
        <v>6.4989962594967227E-2</v>
      </c>
      <c r="V5" s="7">
        <f>U5/T5</f>
        <v>7.7197453193261684E-2</v>
      </c>
    </row>
    <row r="6" spans="1:22" x14ac:dyDescent="0.25">
      <c r="A6">
        <v>1600</v>
      </c>
      <c r="B6">
        <v>0.53700000000000003</v>
      </c>
      <c r="C6">
        <v>0.55100000000000005</v>
      </c>
      <c r="D6">
        <v>0.55400000000000005</v>
      </c>
      <c r="E6">
        <v>0.58599999999999997</v>
      </c>
      <c r="F6">
        <v>0.55100000000000005</v>
      </c>
      <c r="G6">
        <v>0.52900000000000003</v>
      </c>
      <c r="H6">
        <v>0.52100000000000002</v>
      </c>
      <c r="I6">
        <v>0.49299999999999999</v>
      </c>
      <c r="J6">
        <v>0.52200000000000002</v>
      </c>
      <c r="K6">
        <v>0.51900000000000002</v>
      </c>
      <c r="L6">
        <v>0.49</v>
      </c>
      <c r="M6">
        <v>0.53200000000000003</v>
      </c>
      <c r="N6">
        <v>0.56599999999999995</v>
      </c>
      <c r="O6">
        <v>0.54800000000000004</v>
      </c>
      <c r="P6">
        <v>0.53300000000000003</v>
      </c>
      <c r="Q6">
        <f>COUNT(B6:P6)</f>
        <v>15</v>
      </c>
      <c r="R6">
        <f>MIN(B6:P6)</f>
        <v>0.49</v>
      </c>
      <c r="S6" s="6">
        <f>MAX(B6:P6)</f>
        <v>0.58599999999999997</v>
      </c>
      <c r="T6" s="6">
        <f>AVERAGE(B6:P6)</f>
        <v>0.53546666666666665</v>
      </c>
      <c r="U6" s="6">
        <f>STDEV(B6:P6)</f>
        <v>2.544424343165903E-2</v>
      </c>
      <c r="V6" s="7">
        <f>U6/T6</f>
        <v>4.7517884894781558E-2</v>
      </c>
    </row>
    <row r="7" spans="1:22" x14ac:dyDescent="0.25">
      <c r="A7">
        <v>3200</v>
      </c>
      <c r="B7">
        <v>0.33100000000000002</v>
      </c>
      <c r="C7">
        <v>0.32100000000000001</v>
      </c>
      <c r="D7">
        <v>0.32400000000000001</v>
      </c>
      <c r="E7">
        <v>0.35499999999999998</v>
      </c>
      <c r="F7">
        <v>0.33100000000000002</v>
      </c>
      <c r="G7">
        <v>0.32400000000000001</v>
      </c>
      <c r="H7">
        <v>0.32100000000000001</v>
      </c>
      <c r="I7">
        <v>0.29699999999999999</v>
      </c>
      <c r="J7">
        <v>0.317</v>
      </c>
      <c r="K7">
        <v>0.29899999999999999</v>
      </c>
      <c r="L7">
        <v>0.28100000000000003</v>
      </c>
      <c r="M7">
        <v>0.30499999999999999</v>
      </c>
      <c r="N7">
        <v>0.32100000000000001</v>
      </c>
      <c r="O7">
        <v>0.32600000000000001</v>
      </c>
      <c r="P7">
        <v>0.29799999999999999</v>
      </c>
      <c r="Q7">
        <f>COUNT(B7:P7)</f>
        <v>15</v>
      </c>
      <c r="R7">
        <f>MIN(B7:P7)</f>
        <v>0.28100000000000003</v>
      </c>
      <c r="S7" s="6">
        <f>MAX(B7:P7)</f>
        <v>0.35499999999999998</v>
      </c>
      <c r="T7" s="6">
        <f>AVERAGE(B7:P7)</f>
        <v>0.31673333333333337</v>
      </c>
      <c r="U7" s="6">
        <f>STDEV(B7:P7)</f>
        <v>1.8100776094910828E-2</v>
      </c>
      <c r="V7" s="7">
        <f>U7/T7</f>
        <v>5.7148314338804969E-2</v>
      </c>
    </row>
    <row r="8" spans="1:22" x14ac:dyDescent="0.25">
      <c r="A8">
        <v>6400</v>
      </c>
      <c r="B8">
        <v>0.189</v>
      </c>
      <c r="C8">
        <v>0.19500000000000001</v>
      </c>
      <c r="D8">
        <v>0.184</v>
      </c>
      <c r="E8">
        <v>0.19800000000000001</v>
      </c>
      <c r="F8">
        <v>0.19600000000000001</v>
      </c>
      <c r="G8">
        <v>0.19600000000000001</v>
      </c>
      <c r="H8">
        <v>0.188</v>
      </c>
      <c r="I8">
        <v>0.17499999999999999</v>
      </c>
      <c r="J8">
        <v>0.193</v>
      </c>
      <c r="K8">
        <v>0.187</v>
      </c>
      <c r="L8">
        <v>0.17100000000000001</v>
      </c>
      <c r="M8">
        <v>0.182</v>
      </c>
      <c r="N8">
        <v>0.17899999999999999</v>
      </c>
      <c r="O8">
        <v>0.17199999999999999</v>
      </c>
      <c r="P8">
        <v>0.17699999999999999</v>
      </c>
      <c r="Q8">
        <f>COUNT(B8:P8)</f>
        <v>15</v>
      </c>
      <c r="R8">
        <f>MIN(B8:P8)</f>
        <v>0.17100000000000001</v>
      </c>
      <c r="S8" s="6">
        <f>MAX(B8:P8)</f>
        <v>0.19800000000000001</v>
      </c>
      <c r="T8" s="6">
        <f>AVERAGE(B8:P8)</f>
        <v>0.18546666666666667</v>
      </c>
      <c r="U8" s="6">
        <f>STDEV(B8:P8)</f>
        <v>9.1641121981866028E-3</v>
      </c>
      <c r="V8" s="7">
        <f>U8/T8</f>
        <v>4.9411100996692679E-2</v>
      </c>
    </row>
    <row r="9" spans="1:22" x14ac:dyDescent="0.25">
      <c r="A9">
        <v>12800</v>
      </c>
      <c r="B9">
        <v>0.108</v>
      </c>
      <c r="C9">
        <v>0.112</v>
      </c>
      <c r="D9">
        <v>0.11600000000000001</v>
      </c>
      <c r="E9">
        <v>0.124</v>
      </c>
      <c r="F9">
        <v>0.121</v>
      </c>
      <c r="G9">
        <v>0.128</v>
      </c>
      <c r="H9">
        <v>0.11</v>
      </c>
      <c r="I9">
        <v>0.111</v>
      </c>
      <c r="J9">
        <v>0.115</v>
      </c>
      <c r="K9">
        <v>0.113</v>
      </c>
      <c r="L9">
        <v>0.10199999999999999</v>
      </c>
      <c r="M9">
        <v>0.113</v>
      </c>
      <c r="N9">
        <v>0.113</v>
      </c>
      <c r="O9">
        <v>0.108</v>
      </c>
      <c r="P9">
        <v>0.113</v>
      </c>
      <c r="Q9">
        <f>COUNT(B9:P9)</f>
        <v>15</v>
      </c>
      <c r="R9">
        <f>MIN(B9:P9)</f>
        <v>0.10199999999999999</v>
      </c>
      <c r="S9" s="6">
        <f>MAX(B9:P9)</f>
        <v>0.128</v>
      </c>
      <c r="T9" s="6">
        <f>AVERAGE(B9:P9)</f>
        <v>0.1138</v>
      </c>
      <c r="U9" s="6">
        <f>STDEV(B9:P9)</f>
        <v>6.5378021645547792E-3</v>
      </c>
      <c r="V9" s="7">
        <f>U9/T9</f>
        <v>5.7449931147230043E-2</v>
      </c>
    </row>
    <row r="10" spans="1:22" x14ac:dyDescent="0.25">
      <c r="A10">
        <v>25600</v>
      </c>
      <c r="B10">
        <v>7.1999999999999995E-2</v>
      </c>
      <c r="C10">
        <v>7.1999999999999995E-2</v>
      </c>
      <c r="D10">
        <v>7.4999999999999997E-2</v>
      </c>
      <c r="E10">
        <v>8.1000000000000003E-2</v>
      </c>
      <c r="F10">
        <v>4.5999999999999999E-2</v>
      </c>
      <c r="G10">
        <v>8.5999999999999993E-2</v>
      </c>
      <c r="H10">
        <v>7.2999999999999995E-2</v>
      </c>
      <c r="I10">
        <v>7.0999999999999994E-2</v>
      </c>
      <c r="J10">
        <v>7.8E-2</v>
      </c>
      <c r="K10">
        <v>7.8E-2</v>
      </c>
      <c r="L10">
        <v>7.0999999999999994E-2</v>
      </c>
      <c r="M10">
        <v>7.9000000000000001E-2</v>
      </c>
      <c r="N10">
        <v>7.1999999999999995E-2</v>
      </c>
      <c r="O10">
        <v>7.2999999999999995E-2</v>
      </c>
      <c r="P10">
        <v>7.2999999999999995E-2</v>
      </c>
      <c r="Q10">
        <f>COUNT(B10:P10)</f>
        <v>15</v>
      </c>
      <c r="R10">
        <f>MIN(B10:P10)</f>
        <v>4.5999999999999999E-2</v>
      </c>
      <c r="S10" s="6">
        <f>MAX(B10:P10)</f>
        <v>8.5999999999999993E-2</v>
      </c>
      <c r="T10" s="6">
        <f>AVERAGE(B10:P10)</f>
        <v>7.3333333333333306E-2</v>
      </c>
      <c r="U10" s="6">
        <f>STDEV(B10:P10)</f>
        <v>8.7068664747729767E-3</v>
      </c>
      <c r="V10" s="7">
        <f>U10/T10</f>
        <v>0.11872999738326791</v>
      </c>
    </row>
    <row r="11" spans="1:22" x14ac:dyDescent="0.25">
      <c r="A11">
        <v>51200</v>
      </c>
      <c r="B11">
        <v>5.1999999999999998E-2</v>
      </c>
      <c r="C11">
        <v>5.8000000000000003E-2</v>
      </c>
      <c r="D11">
        <v>5.8999999999999997E-2</v>
      </c>
      <c r="E11">
        <v>0.06</v>
      </c>
      <c r="F11">
        <v>4.8000000000000001E-2</v>
      </c>
      <c r="G11">
        <v>6.9000000000000006E-2</v>
      </c>
      <c r="H11">
        <v>0.05</v>
      </c>
      <c r="I11">
        <v>5.3999999999999999E-2</v>
      </c>
      <c r="J11">
        <v>6.4000000000000001E-2</v>
      </c>
      <c r="K11">
        <v>5.8999999999999997E-2</v>
      </c>
      <c r="L11">
        <v>5.5E-2</v>
      </c>
      <c r="M11">
        <v>0.06</v>
      </c>
      <c r="N11">
        <v>5.1999999999999998E-2</v>
      </c>
      <c r="O11">
        <v>5.6000000000000001E-2</v>
      </c>
      <c r="P11">
        <v>5.7000000000000002E-2</v>
      </c>
      <c r="Q11">
        <f>COUNT(B11:P11)</f>
        <v>15</v>
      </c>
      <c r="R11">
        <f>MIN(B11:P11)</f>
        <v>4.8000000000000001E-2</v>
      </c>
      <c r="S11" s="6">
        <f>MAX(B11:P11)</f>
        <v>6.9000000000000006E-2</v>
      </c>
      <c r="T11" s="6">
        <f>AVERAGE(B11:P11)</f>
        <v>5.686666666666667E-2</v>
      </c>
      <c r="U11" s="6">
        <f>STDEV(B11:P11)</f>
        <v>5.4362101644786472E-3</v>
      </c>
      <c r="V11" s="7">
        <f>U11/T11</f>
        <v>9.5595723877115707E-2</v>
      </c>
    </row>
    <row r="12" spans="1:22" x14ac:dyDescent="0.25">
      <c r="A12">
        <v>102400</v>
      </c>
      <c r="B12">
        <v>4.2999999999999997E-2</v>
      </c>
      <c r="C12">
        <v>4.7E-2</v>
      </c>
      <c r="D12">
        <v>5.2999999999999999E-2</v>
      </c>
      <c r="E12">
        <v>4.8000000000000001E-2</v>
      </c>
      <c r="F12">
        <v>5.0999999999999997E-2</v>
      </c>
      <c r="G12">
        <v>5.2999999999999999E-2</v>
      </c>
      <c r="H12">
        <v>4.5999999999999999E-2</v>
      </c>
      <c r="I12">
        <v>4.5999999999999999E-2</v>
      </c>
      <c r="J12">
        <v>5.2999999999999999E-2</v>
      </c>
      <c r="K12">
        <v>4.8000000000000001E-2</v>
      </c>
      <c r="L12">
        <v>4.7E-2</v>
      </c>
      <c r="M12">
        <v>5.1999999999999998E-2</v>
      </c>
      <c r="N12">
        <v>4.3999999999999997E-2</v>
      </c>
      <c r="O12">
        <v>5.7000000000000002E-2</v>
      </c>
      <c r="P12">
        <v>4.4999999999999998E-2</v>
      </c>
      <c r="Q12">
        <f>COUNT(B12:P12)</f>
        <v>15</v>
      </c>
      <c r="R12">
        <f>MIN(B12:P12)</f>
        <v>4.2999999999999997E-2</v>
      </c>
      <c r="S12" s="6">
        <f>MAX(B12:P12)</f>
        <v>5.7000000000000002E-2</v>
      </c>
      <c r="T12" s="6">
        <f>AVERAGE(B12:P12)</f>
        <v>4.8866666666666676E-2</v>
      </c>
      <c r="U12" s="6">
        <f>STDEV(B12:P12)</f>
        <v>4.0508670441676822E-3</v>
      </c>
      <c r="V12" s="7">
        <f>U12/T12</f>
        <v>8.2896324232626495E-2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E248F-B0BA-4B3E-AACA-123AE4CEFB60}">
  <dimension ref="A1:B12"/>
  <sheetViews>
    <sheetView workbookViewId="0">
      <selection activeCell="F14" sqref="F14:F15"/>
    </sheetView>
  </sheetViews>
  <sheetFormatPr defaultRowHeight="15" x14ac:dyDescent="0.25"/>
  <sheetData>
    <row r="1" spans="1:2" x14ac:dyDescent="0.25">
      <c r="A1">
        <v>25</v>
      </c>
      <c r="B1">
        <v>37</v>
      </c>
    </row>
    <row r="2" spans="1:2" x14ac:dyDescent="0.25">
      <c r="A2">
        <v>1.840633</v>
      </c>
      <c r="B2">
        <v>1.9877</v>
      </c>
    </row>
    <row r="3" spans="1:2" x14ac:dyDescent="0.25">
      <c r="A3">
        <v>1.770133</v>
      </c>
      <c r="B3">
        <v>1.8884000000000001</v>
      </c>
    </row>
    <row r="4" spans="1:2" x14ac:dyDescent="0.25">
      <c r="A4">
        <v>1.471333</v>
      </c>
      <c r="B4">
        <v>1.618833</v>
      </c>
    </row>
    <row r="5" spans="1:2" x14ac:dyDescent="0.25">
      <c r="A5">
        <v>0.85276700000000005</v>
      </c>
      <c r="B5">
        <v>1.048133</v>
      </c>
    </row>
    <row r="6" spans="1:2" x14ac:dyDescent="0.25">
      <c r="A6">
        <v>0.379967</v>
      </c>
      <c r="B6">
        <v>0.48746699999999998</v>
      </c>
    </row>
    <row r="7" spans="1:2" x14ac:dyDescent="0.25">
      <c r="A7">
        <v>0.17303299999999999</v>
      </c>
      <c r="B7">
        <v>0.2142</v>
      </c>
    </row>
    <row r="8" spans="1:2" x14ac:dyDescent="0.25">
      <c r="A8">
        <v>9.0066999999999994E-2</v>
      </c>
      <c r="B8">
        <v>0.10879999999999999</v>
      </c>
    </row>
    <row r="9" spans="1:2" x14ac:dyDescent="0.25">
      <c r="A9">
        <v>6.2066999999999997E-2</v>
      </c>
      <c r="B9">
        <v>6.7067000000000002E-2</v>
      </c>
    </row>
    <row r="10" spans="1:2" x14ac:dyDescent="0.25">
      <c r="A10">
        <v>5.0367000000000002E-2</v>
      </c>
      <c r="B10">
        <v>5.3133E-2</v>
      </c>
    </row>
    <row r="11" spans="1:2" x14ac:dyDescent="0.25">
      <c r="A11">
        <v>4.6300000000000001E-2</v>
      </c>
      <c r="B11">
        <v>4.8232999999999998E-2</v>
      </c>
    </row>
    <row r="12" spans="1:2" x14ac:dyDescent="0.25">
      <c r="A12">
        <v>4.5600000000000002E-2</v>
      </c>
      <c r="B12">
        <v>4.5900000000000003E-2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248FA-C30F-432A-A316-C443CD58E516}">
  <dimension ref="A1:B12"/>
  <sheetViews>
    <sheetView workbookViewId="0">
      <selection activeCell="F20" sqref="F20"/>
    </sheetView>
  </sheetViews>
  <sheetFormatPr defaultRowHeight="15" x14ac:dyDescent="0.25"/>
  <sheetData>
    <row r="1" spans="1:2" x14ac:dyDescent="0.25">
      <c r="A1" s="3" t="s">
        <v>86</v>
      </c>
      <c r="B1" s="3" t="s">
        <v>87</v>
      </c>
    </row>
    <row r="2" spans="1:2" x14ac:dyDescent="0.25">
      <c r="A2" s="1">
        <v>1.4514</v>
      </c>
      <c r="B2" s="1">
        <v>1.5690999999999999</v>
      </c>
    </row>
    <row r="3" spans="1:2" x14ac:dyDescent="0.25">
      <c r="A3" s="1">
        <v>1.172167</v>
      </c>
      <c r="B3" s="1">
        <v>1.280967</v>
      </c>
    </row>
    <row r="4" spans="1:2" x14ac:dyDescent="0.25">
      <c r="A4" s="1">
        <v>0.77873300000000001</v>
      </c>
      <c r="B4" s="1">
        <v>0.95760000000000001</v>
      </c>
    </row>
    <row r="5" spans="1:2" x14ac:dyDescent="0.25">
      <c r="A5" s="1">
        <v>0.490367</v>
      </c>
      <c r="B5" s="1">
        <v>0.61833300000000002</v>
      </c>
    </row>
    <row r="6" spans="1:2" x14ac:dyDescent="0.25">
      <c r="A6" s="1">
        <v>0.28273300000000001</v>
      </c>
      <c r="B6" s="1">
        <v>0.36423299999999997</v>
      </c>
    </row>
    <row r="7" spans="1:2" x14ac:dyDescent="0.25">
      <c r="A7" s="1">
        <v>0.17576700000000001</v>
      </c>
      <c r="B7" s="1">
        <v>0.22973299999999999</v>
      </c>
    </row>
    <row r="8" spans="1:2" x14ac:dyDescent="0.25">
      <c r="A8" s="1">
        <v>0.113733</v>
      </c>
      <c r="B8" s="1">
        <v>0.13863300000000001</v>
      </c>
    </row>
    <row r="9" spans="1:2" x14ac:dyDescent="0.25">
      <c r="A9" s="1">
        <v>7.9799999999999996E-2</v>
      </c>
      <c r="B9" s="1">
        <v>9.2799999999999994E-2</v>
      </c>
    </row>
    <row r="10" spans="1:2" x14ac:dyDescent="0.25">
      <c r="A10" s="1">
        <v>8.3432999999999993E-2</v>
      </c>
      <c r="B10" s="1">
        <v>7.0766999999999997E-2</v>
      </c>
    </row>
    <row r="11" spans="1:2" x14ac:dyDescent="0.25">
      <c r="A11" s="1">
        <v>6.0100000000000001E-2</v>
      </c>
      <c r="B11" s="1">
        <v>5.8132999999999997E-2</v>
      </c>
    </row>
    <row r="12" spans="1:2" x14ac:dyDescent="0.25">
      <c r="A12" s="1">
        <v>5.0932999999999999E-2</v>
      </c>
      <c r="B12" s="1">
        <v>5.2767000000000001E-2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DB451-F5AB-40AB-89D0-04C3E324E9BB}">
  <dimension ref="A1:B12"/>
  <sheetViews>
    <sheetView workbookViewId="0">
      <selection activeCell="K21" sqref="K21"/>
    </sheetView>
  </sheetViews>
  <sheetFormatPr defaultRowHeight="15" x14ac:dyDescent="0.25"/>
  <sheetData>
    <row r="1" spans="1:2" x14ac:dyDescent="0.25">
      <c r="A1" s="3" t="s">
        <v>88</v>
      </c>
      <c r="B1" s="3" t="s">
        <v>89</v>
      </c>
    </row>
    <row r="2" spans="1:2" x14ac:dyDescent="0.25">
      <c r="A2" s="1">
        <v>1.5690999999999999</v>
      </c>
      <c r="B2" s="1">
        <v>1.6635</v>
      </c>
    </row>
    <row r="3" spans="1:2" x14ac:dyDescent="0.25">
      <c r="A3" s="1">
        <v>1.280967</v>
      </c>
      <c r="B3" s="1">
        <v>1.4517329999999999</v>
      </c>
    </row>
    <row r="4" spans="1:2" x14ac:dyDescent="0.25">
      <c r="A4" s="1">
        <v>0.95760000000000001</v>
      </c>
      <c r="B4" s="1">
        <v>1.0509329999999999</v>
      </c>
    </row>
    <row r="5" spans="1:2" x14ac:dyDescent="0.25">
      <c r="A5" s="1">
        <v>0.61833300000000002</v>
      </c>
      <c r="B5" s="1">
        <v>0.65743300000000005</v>
      </c>
    </row>
    <row r="6" spans="1:2" x14ac:dyDescent="0.25">
      <c r="A6" s="1">
        <v>0.36423299999999997</v>
      </c>
      <c r="B6" s="1">
        <v>0.40496700000000002</v>
      </c>
    </row>
    <row r="7" spans="1:2" x14ac:dyDescent="0.25">
      <c r="A7" s="1">
        <v>0.22973299999999999</v>
      </c>
      <c r="B7" s="1">
        <v>0.23103299999999999</v>
      </c>
    </row>
    <row r="8" spans="1:2" x14ac:dyDescent="0.25">
      <c r="A8" s="1">
        <v>0.13863300000000001</v>
      </c>
      <c r="B8" s="1">
        <v>0.140933</v>
      </c>
    </row>
    <row r="9" spans="1:2" x14ac:dyDescent="0.25">
      <c r="A9" s="1">
        <v>9.2799999999999994E-2</v>
      </c>
      <c r="B9" s="1">
        <v>8.8432999999999998E-2</v>
      </c>
    </row>
    <row r="10" spans="1:2" x14ac:dyDescent="0.25">
      <c r="A10" s="1">
        <v>7.0766999999999997E-2</v>
      </c>
      <c r="B10" s="1">
        <v>6.8500000000000005E-2</v>
      </c>
    </row>
    <row r="11" spans="1:2" x14ac:dyDescent="0.25">
      <c r="A11" s="1">
        <v>5.8132999999999997E-2</v>
      </c>
      <c r="B11" s="1">
        <v>5.74E-2</v>
      </c>
    </row>
    <row r="12" spans="1:2" x14ac:dyDescent="0.25">
      <c r="A12" s="1">
        <v>5.2767000000000001E-2</v>
      </c>
      <c r="B12" s="1">
        <v>5.2200000000000003E-2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FB6A6-A540-40CD-B650-9929B56A03D6}">
  <dimension ref="A1:F2"/>
  <sheetViews>
    <sheetView workbookViewId="0">
      <selection activeCell="G24" sqref="G24"/>
    </sheetView>
  </sheetViews>
  <sheetFormatPr defaultRowHeight="15" x14ac:dyDescent="0.25"/>
  <sheetData>
    <row r="1" spans="1:6" x14ac:dyDescent="0.25">
      <c r="A1" s="4" t="s">
        <v>88</v>
      </c>
      <c r="B1" s="4"/>
      <c r="C1" s="4"/>
      <c r="D1" s="4" t="s">
        <v>89</v>
      </c>
      <c r="E1" s="4"/>
      <c r="F1" s="4"/>
    </row>
    <row r="2" spans="1:6" x14ac:dyDescent="0.25">
      <c r="A2" s="1">
        <v>0.13930000000000001</v>
      </c>
      <c r="B2" s="1">
        <v>0.12820000000000001</v>
      </c>
      <c r="C2" s="1">
        <v>0.1275</v>
      </c>
      <c r="D2" s="1">
        <v>1.0503</v>
      </c>
      <c r="E2" s="1">
        <v>1.0607</v>
      </c>
      <c r="F2" s="1">
        <v>1.0665</v>
      </c>
    </row>
  </sheetData>
  <mergeCells count="2">
    <mergeCell ref="A1:C1"/>
    <mergeCell ref="D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3390E-9DDC-4D74-8EC2-D1C11D7051F3}">
  <dimension ref="A1:D11"/>
  <sheetViews>
    <sheetView workbookViewId="0">
      <selection activeCell="M32" sqref="M32"/>
    </sheetView>
  </sheetViews>
  <sheetFormatPr defaultRowHeight="15" x14ac:dyDescent="0.25"/>
  <sheetData>
    <row r="1" spans="1:4" x14ac:dyDescent="0.25">
      <c r="A1">
        <v>1.8260000000000001</v>
      </c>
      <c r="B1">
        <v>1.8740000000000001</v>
      </c>
      <c r="C1">
        <v>4.5999999999999999E-2</v>
      </c>
      <c r="D1">
        <v>15</v>
      </c>
    </row>
    <row r="2" spans="1:4" x14ac:dyDescent="0.25">
      <c r="A2">
        <v>1.5429999999999999</v>
      </c>
      <c r="B2">
        <v>1.6140000000000001</v>
      </c>
      <c r="C2">
        <v>4.7E-2</v>
      </c>
      <c r="D2">
        <v>15</v>
      </c>
    </row>
    <row r="3" spans="1:4" x14ac:dyDescent="0.25">
      <c r="A3">
        <v>0.95899999999999996</v>
      </c>
      <c r="B3">
        <v>1.2629999999999999</v>
      </c>
      <c r="C3">
        <v>4.9000000000000002E-2</v>
      </c>
      <c r="D3">
        <v>15</v>
      </c>
    </row>
    <row r="4" spans="1:4" x14ac:dyDescent="0.25">
      <c r="A4">
        <v>0.48299999999999998</v>
      </c>
      <c r="B4">
        <v>0.84199999999999997</v>
      </c>
      <c r="C4">
        <v>6.5000000000000002E-2</v>
      </c>
      <c r="D4">
        <v>15</v>
      </c>
    </row>
    <row r="5" spans="1:4" x14ac:dyDescent="0.25">
      <c r="A5">
        <v>0.20399999999999999</v>
      </c>
      <c r="B5">
        <v>0.53500000000000003</v>
      </c>
      <c r="C5">
        <v>2.5000000000000001E-2</v>
      </c>
      <c r="D5">
        <v>15</v>
      </c>
    </row>
    <row r="6" spans="1:4" x14ac:dyDescent="0.25">
      <c r="A6">
        <v>9.5000000000000001E-2</v>
      </c>
      <c r="B6">
        <v>0.317</v>
      </c>
      <c r="C6">
        <v>1.7999999999999999E-2</v>
      </c>
      <c r="D6">
        <v>15</v>
      </c>
    </row>
    <row r="7" spans="1:4" x14ac:dyDescent="0.25">
      <c r="A7">
        <v>6.0999999999999999E-2</v>
      </c>
      <c r="B7">
        <v>0.185</v>
      </c>
      <c r="C7">
        <v>8.9999999999999993E-3</v>
      </c>
      <c r="D7">
        <v>15</v>
      </c>
    </row>
    <row r="8" spans="1:4" x14ac:dyDescent="0.25">
      <c r="A8">
        <v>0.05</v>
      </c>
      <c r="B8">
        <v>0.114</v>
      </c>
      <c r="C8">
        <v>7.0000000000000001E-3</v>
      </c>
      <c r="D8">
        <v>15</v>
      </c>
    </row>
    <row r="9" spans="1:4" x14ac:dyDescent="0.25">
      <c r="A9">
        <v>4.7E-2</v>
      </c>
      <c r="B9">
        <v>7.2999999999999995E-2</v>
      </c>
      <c r="C9">
        <v>8.9999999999999993E-3</v>
      </c>
      <c r="D9">
        <v>15</v>
      </c>
    </row>
    <row r="10" spans="1:4" x14ac:dyDescent="0.25">
      <c r="A10">
        <v>4.4999999999999998E-2</v>
      </c>
      <c r="B10">
        <v>5.7000000000000002E-2</v>
      </c>
      <c r="C10">
        <v>5.0000000000000001E-3</v>
      </c>
      <c r="D10">
        <v>15</v>
      </c>
    </row>
    <row r="11" spans="1:4" x14ac:dyDescent="0.25">
      <c r="A11">
        <v>4.5999999999999999E-2</v>
      </c>
      <c r="B11">
        <v>4.9000000000000002E-2</v>
      </c>
      <c r="C11">
        <v>4.0000000000000001E-3</v>
      </c>
      <c r="D11">
        <v>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BEE9D-01AE-4209-8F2D-A9FE0DC23F17}">
  <dimension ref="A1:D11"/>
  <sheetViews>
    <sheetView workbookViewId="0">
      <selection sqref="A1:D11"/>
    </sheetView>
  </sheetViews>
  <sheetFormatPr defaultRowHeight="15" x14ac:dyDescent="0.25"/>
  <sheetData>
    <row r="1" spans="1:4" x14ac:dyDescent="0.25">
      <c r="A1" s="1">
        <v>1.8360000000000001</v>
      </c>
      <c r="B1" s="1">
        <v>1.9139999999999999</v>
      </c>
      <c r="C1" s="1">
        <v>4.7E-2</v>
      </c>
      <c r="D1" s="1">
        <v>12</v>
      </c>
    </row>
    <row r="2" spans="1:4" x14ac:dyDescent="0.25">
      <c r="A2" s="1">
        <v>1.762</v>
      </c>
      <c r="B2" s="1">
        <v>1.589</v>
      </c>
      <c r="C2" s="1">
        <v>0.105</v>
      </c>
      <c r="D2" s="1">
        <v>12</v>
      </c>
    </row>
    <row r="3" spans="1:4" x14ac:dyDescent="0.25">
      <c r="A3" s="1">
        <v>1.5780000000000001</v>
      </c>
      <c r="B3" s="1">
        <v>1.25</v>
      </c>
      <c r="C3" s="1">
        <v>3.7999999999999999E-2</v>
      </c>
      <c r="D3" s="1">
        <v>12</v>
      </c>
    </row>
    <row r="4" spans="1:4" x14ac:dyDescent="0.25">
      <c r="A4" s="1">
        <v>1.0620000000000001</v>
      </c>
      <c r="B4" s="1">
        <v>0.83899999999999997</v>
      </c>
      <c r="C4" s="1">
        <v>3.4000000000000002E-2</v>
      </c>
      <c r="D4" s="1">
        <v>12</v>
      </c>
    </row>
    <row r="5" spans="1:4" x14ac:dyDescent="0.25">
      <c r="A5" s="1">
        <v>0.52200000000000002</v>
      </c>
      <c r="B5" s="1">
        <v>0.503</v>
      </c>
      <c r="C5" s="1">
        <v>2.7E-2</v>
      </c>
      <c r="D5" s="1">
        <v>12</v>
      </c>
    </row>
    <row r="6" spans="1:4" x14ac:dyDescent="0.25">
      <c r="A6" s="1">
        <v>0.23100000000000001</v>
      </c>
      <c r="B6" s="1">
        <v>0.29199999999999998</v>
      </c>
      <c r="C6" s="1">
        <v>1.0999999999999999E-2</v>
      </c>
      <c r="D6" s="1">
        <v>12</v>
      </c>
    </row>
    <row r="7" spans="1:4" x14ac:dyDescent="0.25">
      <c r="A7" s="1">
        <v>0.108</v>
      </c>
      <c r="B7" s="1">
        <v>0.16900000000000001</v>
      </c>
      <c r="C7" s="1">
        <v>8.9999999999999993E-3</v>
      </c>
      <c r="D7" s="1">
        <v>12</v>
      </c>
    </row>
    <row r="8" spans="1:4" x14ac:dyDescent="0.25">
      <c r="A8" s="1">
        <v>6.7000000000000004E-2</v>
      </c>
      <c r="B8" s="1">
        <v>0.10199999999999999</v>
      </c>
      <c r="C8" s="1">
        <v>6.0000000000000001E-3</v>
      </c>
      <c r="D8" s="1">
        <v>12</v>
      </c>
    </row>
    <row r="9" spans="1:4" x14ac:dyDescent="0.25">
      <c r="A9" s="1">
        <v>5.1999999999999998E-2</v>
      </c>
      <c r="B9" s="1">
        <v>7.1999999999999995E-2</v>
      </c>
      <c r="C9" s="1">
        <v>6.0000000000000001E-3</v>
      </c>
      <c r="D9" s="1">
        <v>12</v>
      </c>
    </row>
    <row r="10" spans="1:4" x14ac:dyDescent="0.25">
      <c r="A10" s="1">
        <v>4.9000000000000002E-2</v>
      </c>
      <c r="B10" s="1">
        <v>5.2999999999999999E-2</v>
      </c>
      <c r="C10" s="1">
        <v>6.0000000000000001E-3</v>
      </c>
      <c r="D10" s="1">
        <v>12</v>
      </c>
    </row>
    <row r="11" spans="1:4" x14ac:dyDescent="0.25">
      <c r="A11" s="1">
        <v>4.5999999999999999E-2</v>
      </c>
      <c r="B11" s="1">
        <v>4.2000000000000003E-2</v>
      </c>
      <c r="C11" s="1">
        <v>5.0000000000000001E-3</v>
      </c>
      <c r="D11" s="1">
        <v>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58F41-6945-4FCD-B115-E8751EFF0895}">
  <dimension ref="A1:D11"/>
  <sheetViews>
    <sheetView workbookViewId="0">
      <selection sqref="A1:D11"/>
    </sheetView>
  </sheetViews>
  <sheetFormatPr defaultRowHeight="15" x14ac:dyDescent="0.25"/>
  <sheetData>
    <row r="1" spans="1:4" x14ac:dyDescent="0.25">
      <c r="A1" s="1">
        <v>1.821</v>
      </c>
      <c r="B1" s="1">
        <v>1.7769999999999999</v>
      </c>
      <c r="C1" s="1">
        <v>0.151</v>
      </c>
      <c r="D1" s="1">
        <v>15</v>
      </c>
    </row>
    <row r="2" spans="1:4" x14ac:dyDescent="0.25">
      <c r="A2" s="1">
        <v>1.508</v>
      </c>
      <c r="B2" s="1">
        <v>1.46</v>
      </c>
      <c r="C2" s="1">
        <v>0.152</v>
      </c>
      <c r="D2" s="1">
        <v>15</v>
      </c>
    </row>
    <row r="3" spans="1:4" x14ac:dyDescent="0.25">
      <c r="A3" s="1">
        <v>0.96499999999999997</v>
      </c>
      <c r="B3" s="1">
        <v>1.0580000000000001</v>
      </c>
      <c r="C3" s="1">
        <v>0.127</v>
      </c>
      <c r="D3" s="1">
        <v>15</v>
      </c>
    </row>
    <row r="4" spans="1:4" x14ac:dyDescent="0.25">
      <c r="A4" s="1">
        <v>0.46200000000000002</v>
      </c>
      <c r="B4" s="1">
        <v>0.68799999999999994</v>
      </c>
      <c r="C4" s="1">
        <v>0.113</v>
      </c>
      <c r="D4" s="1">
        <v>15</v>
      </c>
    </row>
    <row r="5" spans="1:4" x14ac:dyDescent="0.25">
      <c r="A5" s="1">
        <v>0.20300000000000001</v>
      </c>
      <c r="B5" s="1">
        <v>0.41</v>
      </c>
      <c r="C5" s="1">
        <v>7.3999999999999996E-2</v>
      </c>
      <c r="D5" s="1">
        <v>15</v>
      </c>
    </row>
    <row r="6" spans="1:4" x14ac:dyDescent="0.25">
      <c r="A6" s="1">
        <v>0.1</v>
      </c>
      <c r="B6" s="1">
        <v>0.24299999999999999</v>
      </c>
      <c r="C6" s="1">
        <v>3.7999999999999999E-2</v>
      </c>
      <c r="D6" s="1">
        <v>15</v>
      </c>
    </row>
    <row r="7" spans="1:4" x14ac:dyDescent="0.25">
      <c r="A7" s="1">
        <v>6.5000000000000002E-2</v>
      </c>
      <c r="B7" s="1">
        <v>0.14799999999999999</v>
      </c>
      <c r="C7" s="1">
        <v>2.1000000000000001E-2</v>
      </c>
      <c r="D7" s="1">
        <v>15</v>
      </c>
    </row>
    <row r="8" spans="1:4" x14ac:dyDescent="0.25">
      <c r="A8" s="1">
        <v>5.3999999999999999E-2</v>
      </c>
      <c r="B8" s="1">
        <v>9.7000000000000003E-2</v>
      </c>
      <c r="C8" s="1">
        <v>8.9999999999999993E-3</v>
      </c>
      <c r="D8" s="1">
        <v>15</v>
      </c>
    </row>
    <row r="9" spans="1:4" x14ac:dyDescent="0.25">
      <c r="A9" s="1">
        <v>0.05</v>
      </c>
      <c r="B9" s="1">
        <v>7.0999999999999994E-2</v>
      </c>
      <c r="C9" s="1">
        <v>8.0000000000000002E-3</v>
      </c>
      <c r="D9" s="1">
        <v>15</v>
      </c>
    </row>
    <row r="10" spans="1:4" x14ac:dyDescent="0.25">
      <c r="A10" s="1">
        <v>0.05</v>
      </c>
      <c r="B10" s="1">
        <v>5.6000000000000001E-2</v>
      </c>
      <c r="C10" s="1">
        <v>5.0000000000000001E-3</v>
      </c>
      <c r="D10" s="1">
        <v>15</v>
      </c>
    </row>
    <row r="11" spans="1:4" x14ac:dyDescent="0.25">
      <c r="A11" s="1">
        <v>4.9000000000000002E-2</v>
      </c>
      <c r="B11" s="1">
        <v>5.0999999999999997E-2</v>
      </c>
      <c r="C11" s="1">
        <v>6.0000000000000001E-3</v>
      </c>
      <c r="D11" s="1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CN54 Positive Samples</vt:lpstr>
      <vt:lpstr>AIDSVAX Posititve Samples</vt:lpstr>
      <vt:lpstr>Fig1A</vt:lpstr>
      <vt:lpstr>Fig1B</vt:lpstr>
      <vt:lpstr>Fig1C</vt:lpstr>
      <vt:lpstr>Fig1D</vt:lpstr>
      <vt:lpstr>Fig2A</vt:lpstr>
      <vt:lpstr>Fig2B</vt:lpstr>
      <vt:lpstr>Fig2C</vt:lpstr>
      <vt:lpstr>Fig2D</vt:lpstr>
      <vt:lpstr>Fig3A</vt:lpstr>
      <vt:lpstr>Fig3B</vt:lpstr>
      <vt:lpstr>Fig4</vt:lpstr>
      <vt:lpstr>Fig5</vt:lpstr>
      <vt:lpstr>AIDSVAX Inter Operator </vt:lpstr>
      <vt:lpstr>CN54 Inter Operator</vt:lpstr>
      <vt:lpstr>CN54 Inter Assay </vt:lpstr>
      <vt:lpstr>AIDSVAX Inter Assay </vt:lpstr>
      <vt:lpstr>AIDSVAX Intra Assay </vt:lpstr>
      <vt:lpstr>CN54 Intra Assay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 Hare</dc:creator>
  <cp:lastModifiedBy>Jonathan  Hare</cp:lastModifiedBy>
  <dcterms:created xsi:type="dcterms:W3CDTF">2022-07-09T16:04:25Z</dcterms:created>
  <dcterms:modified xsi:type="dcterms:W3CDTF">2022-07-15T10:38:02Z</dcterms:modified>
</cp:coreProperties>
</file>